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4355" windowHeight="7230" firstSheet="61" activeTab="71"/>
  </bookViews>
  <sheets>
    <sheet name="FEB - 19" sheetId="1" r:id="rId1"/>
    <sheet name="MAR - 19" sheetId="2" r:id="rId2"/>
    <sheet name="APR - 19" sheetId="3" r:id="rId3"/>
    <sheet name="MAY - 19" sheetId="4" r:id="rId4"/>
    <sheet name="JUN - 19" sheetId="5" r:id="rId5"/>
    <sheet name="JUL - 19" sheetId="6" r:id="rId6"/>
    <sheet name="AUG - 19" sheetId="7" r:id="rId7"/>
    <sheet name="SEP - 19" sheetId="8" r:id="rId8"/>
    <sheet name="OCT - 19" sheetId="9" r:id="rId9"/>
    <sheet name="NOV - 19" sheetId="10" r:id="rId10"/>
    <sheet name="DEC - 19" sheetId="11" r:id="rId11"/>
    <sheet name="JAN-20" sheetId="12" r:id="rId12"/>
    <sheet name="FEB-20" sheetId="13" r:id="rId13"/>
    <sheet name="MARCH-20" sheetId="14" r:id="rId14"/>
    <sheet name="APRIL-20" sheetId="15" r:id="rId15"/>
    <sheet name="MAY-20" sheetId="16" r:id="rId16"/>
    <sheet name="JUNE-20" sheetId="17" r:id="rId17"/>
    <sheet name="JULY-20" sheetId="18" r:id="rId18"/>
    <sheet name="AUG-20" sheetId="19" r:id="rId19"/>
    <sheet name="SEP-20" sheetId="20" r:id="rId20"/>
    <sheet name="OCT-20" sheetId="21" r:id="rId21"/>
    <sheet name="NOV-20" sheetId="22" r:id="rId22"/>
    <sheet name="DEC-20" sheetId="23" r:id="rId23"/>
    <sheet name="Jan 2021" sheetId="24" r:id="rId24"/>
    <sheet name="Feb 2021" sheetId="25" r:id="rId25"/>
    <sheet name="Mar 2021" sheetId="26" r:id="rId26"/>
    <sheet name="Apr 2021" sheetId="27" r:id="rId27"/>
    <sheet name="May 2021" sheetId="28" r:id="rId28"/>
    <sheet name="Jun 2021" sheetId="29" r:id="rId29"/>
    <sheet name="July 2021" sheetId="49" r:id="rId30"/>
    <sheet name="Aug 2021" sheetId="31" r:id="rId31"/>
    <sheet name="Sep 2021" sheetId="32" r:id="rId32"/>
    <sheet name="Oct 2021" sheetId="33" r:id="rId33"/>
    <sheet name="Nov 2021" sheetId="34" r:id="rId34"/>
    <sheet name="Dec 2021" sheetId="35" r:id="rId35"/>
    <sheet name="Jan 2022" sheetId="36" r:id="rId36"/>
    <sheet name="Feb 2022" sheetId="37" r:id="rId37"/>
    <sheet name="Mar 2022" sheetId="38" r:id="rId38"/>
    <sheet name="Apr 2022" sheetId="39" r:id="rId39"/>
    <sheet name="May 2022" sheetId="40" r:id="rId40"/>
    <sheet name="Jun 2022" sheetId="41" r:id="rId41"/>
    <sheet name="July 2022" sheetId="42" r:id="rId42"/>
    <sheet name="Aug 2022" sheetId="43" r:id="rId43"/>
    <sheet name="Sep 2022" sheetId="44" r:id="rId44"/>
    <sheet name="Oct 2022" sheetId="45" r:id="rId45"/>
    <sheet name="Nov 2022" sheetId="46" r:id="rId46"/>
    <sheet name="Dec 2022" sheetId="47" r:id="rId47"/>
    <sheet name="Jan 2023" sheetId="48" r:id="rId48"/>
    <sheet name="Feb 2023" sheetId="50" r:id="rId49"/>
    <sheet name="March 2023" sheetId="51" r:id="rId50"/>
    <sheet name="April 2023" sheetId="53" r:id="rId51"/>
    <sheet name="May 2023" sheetId="52" r:id="rId52"/>
    <sheet name="June 2023" sheetId="54" r:id="rId53"/>
    <sheet name="July 2023" sheetId="55" r:id="rId54"/>
    <sheet name="AUGUST 2023" sheetId="56" r:id="rId55"/>
    <sheet name="SEPTEMBER 2023" sheetId="57" r:id="rId56"/>
    <sheet name="OCTOBER 2023" sheetId="59" r:id="rId57"/>
    <sheet name="NOVEMBER 2023 " sheetId="60" r:id="rId58"/>
    <sheet name="DECEMBER 2023" sheetId="61" r:id="rId59"/>
    <sheet name="JANURAY 2024" sheetId="63" r:id="rId60"/>
    <sheet name="FEBRUARY 2024" sheetId="64" r:id="rId61"/>
    <sheet name="MARCH 2024" sheetId="66" r:id="rId62"/>
    <sheet name="APRIL 2024" sheetId="67" r:id="rId63"/>
    <sheet name="MAY 2024" sheetId="68" r:id="rId64"/>
    <sheet name="JUNE 24" sheetId="69" r:id="rId65"/>
    <sheet name="JULY24" sheetId="70" r:id="rId66"/>
    <sheet name="AUGUST 24" sheetId="71" r:id="rId67"/>
    <sheet name="SEPTEMBER24" sheetId="72" r:id="rId68"/>
    <sheet name="OCTOBER 24" sheetId="73" r:id="rId69"/>
    <sheet name="NOVEMBER 24" sheetId="74" r:id="rId70"/>
    <sheet name="DECEMBER 24" sheetId="75" r:id="rId71"/>
    <sheet name="JANUARY 25" sheetId="76" r:id="rId72"/>
  </sheets>
  <definedNames>
    <definedName name="_xlnm._FilterDatabase" localSheetId="64" hidden="1">'JUNE 24'!$K$5:$K$36</definedName>
  </definedNames>
  <calcPr calcId="124519"/>
</workbook>
</file>

<file path=xl/calcChain.xml><?xml version="1.0" encoding="utf-8"?>
<calcChain xmlns="http://schemas.openxmlformats.org/spreadsheetml/2006/main">
  <c r="K5" i="76"/>
  <c r="L5"/>
  <c r="K6"/>
  <c r="L6"/>
  <c r="K7"/>
  <c r="L7"/>
  <c r="K8"/>
  <c r="L8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C37"/>
  <c r="D37"/>
  <c r="E37"/>
  <c r="F37"/>
  <c r="F38" s="1"/>
  <c r="G37"/>
  <c r="H37"/>
  <c r="I37"/>
  <c r="J37"/>
  <c r="K37"/>
  <c r="L37"/>
  <c r="C38"/>
  <c r="D38"/>
  <c r="E38"/>
  <c r="G38"/>
  <c r="H38"/>
  <c r="I38"/>
  <c r="J38"/>
  <c r="K38"/>
  <c r="L38"/>
  <c r="L38" i="75" l="1"/>
  <c r="K38"/>
  <c r="K37"/>
  <c r="L37"/>
  <c r="D37"/>
  <c r="E37"/>
  <c r="E38" s="1"/>
  <c r="F37"/>
  <c r="G37"/>
  <c r="G38" s="1"/>
  <c r="H37"/>
  <c r="I37"/>
  <c r="I38" s="1"/>
  <c r="J37"/>
  <c r="C37"/>
  <c r="J38"/>
  <c r="H38"/>
  <c r="F38"/>
  <c r="D38"/>
  <c r="C38"/>
  <c r="L19"/>
  <c r="K19"/>
  <c r="K36"/>
  <c r="L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L5"/>
  <c r="K5"/>
  <c r="D36" i="74"/>
  <c r="E36"/>
  <c r="F36"/>
  <c r="G36"/>
  <c r="H36"/>
  <c r="I36"/>
  <c r="J36"/>
  <c r="K36"/>
  <c r="L36"/>
  <c r="C36"/>
  <c r="K5"/>
  <c r="L5"/>
  <c r="K6"/>
  <c r="L6"/>
  <c r="K7"/>
  <c r="L7"/>
  <c r="K8"/>
  <c r="L8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J35"/>
  <c r="I35"/>
  <c r="H35"/>
  <c r="G35"/>
  <c r="F35"/>
  <c r="E35"/>
  <c r="D35"/>
  <c r="C35"/>
  <c r="K35"/>
  <c r="D39" i="73"/>
  <c r="E39"/>
  <c r="F39"/>
  <c r="G39"/>
  <c r="H39"/>
  <c r="I39"/>
  <c r="J39"/>
  <c r="K39"/>
  <c r="L39"/>
  <c r="C39"/>
  <c r="C35" i="72"/>
  <c r="D36"/>
  <c r="E36"/>
  <c r="F36"/>
  <c r="G36"/>
  <c r="H36"/>
  <c r="I36"/>
  <c r="J36"/>
  <c r="K36"/>
  <c r="L36"/>
  <c r="C36"/>
  <c r="C38" i="73"/>
  <c r="D38"/>
  <c r="E38"/>
  <c r="F38"/>
  <c r="G38"/>
  <c r="H38"/>
  <c r="I38"/>
  <c r="J38"/>
  <c r="K38"/>
  <c r="L38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D35" i="72"/>
  <c r="E35"/>
  <c r="F35"/>
  <c r="G35"/>
  <c r="H35"/>
  <c r="I35"/>
  <c r="J35"/>
  <c r="K35"/>
  <c r="L35"/>
  <c r="L5" i="73"/>
  <c r="K5"/>
  <c r="L6" i="72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5"/>
  <c r="C37" i="70"/>
  <c r="D37"/>
  <c r="E37"/>
  <c r="F37"/>
  <c r="G37"/>
  <c r="H37"/>
  <c r="I37"/>
  <c r="J37"/>
  <c r="K37"/>
  <c r="L37"/>
  <c r="K36"/>
  <c r="L36"/>
  <c r="K35"/>
  <c r="L35"/>
  <c r="C36" i="71"/>
  <c r="D36"/>
  <c r="E36"/>
  <c r="F36"/>
  <c r="G36"/>
  <c r="H36"/>
  <c r="I36"/>
  <c r="J36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36" s="1"/>
  <c r="L25"/>
  <c r="L26"/>
  <c r="L27"/>
  <c r="L28"/>
  <c r="L29"/>
  <c r="L30"/>
  <c r="L31"/>
  <c r="L32"/>
  <c r="L33"/>
  <c r="L34"/>
  <c r="L35"/>
  <c r="L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36" s="1"/>
  <c r="K25"/>
  <c r="K26"/>
  <c r="K27"/>
  <c r="K28"/>
  <c r="K29"/>
  <c r="K30"/>
  <c r="K31"/>
  <c r="K32"/>
  <c r="K33"/>
  <c r="K34"/>
  <c r="K35"/>
  <c r="K5"/>
  <c r="L35" i="74" l="1"/>
  <c r="L6" i="70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5"/>
  <c r="E35" i="69"/>
  <c r="F35"/>
  <c r="G35"/>
  <c r="H35"/>
  <c r="I35"/>
  <c r="J35"/>
  <c r="K35"/>
  <c r="L35"/>
  <c r="D35"/>
  <c r="C35"/>
  <c r="L31"/>
  <c r="K31"/>
  <c r="L27"/>
  <c r="K27"/>
  <c r="L23"/>
  <c r="K23"/>
  <c r="L20"/>
  <c r="K20"/>
  <c r="L16"/>
  <c r="K16"/>
  <c r="L14"/>
  <c r="K14"/>
  <c r="L10"/>
  <c r="K10"/>
  <c r="L5"/>
  <c r="K5"/>
  <c r="L36" i="68"/>
  <c r="K36"/>
  <c r="J36"/>
  <c r="I36"/>
  <c r="H36"/>
  <c r="G36"/>
  <c r="F36"/>
  <c r="E36"/>
  <c r="D36"/>
  <c r="C36"/>
  <c r="L35" i="67"/>
  <c r="K35"/>
  <c r="J35"/>
  <c r="I35"/>
  <c r="H35"/>
  <c r="G35"/>
  <c r="F35"/>
  <c r="E35"/>
  <c r="D35"/>
  <c r="C35"/>
  <c r="L37" i="66" l="1"/>
  <c r="K37"/>
  <c r="J37"/>
  <c r="I37"/>
  <c r="H37"/>
  <c r="G37"/>
  <c r="F37"/>
  <c r="E37"/>
  <c r="D37"/>
  <c r="C37"/>
  <c r="L36"/>
  <c r="K36"/>
  <c r="J36"/>
  <c r="I36"/>
  <c r="H36"/>
  <c r="G36"/>
  <c r="F36"/>
  <c r="E36"/>
  <c r="C36"/>
  <c r="D36"/>
  <c r="L6"/>
  <c r="L20"/>
  <c r="K20"/>
  <c r="F14"/>
  <c r="E14"/>
  <c r="D14"/>
  <c r="C1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K6"/>
  <c r="L5"/>
  <c r="K5"/>
  <c r="L35" i="64"/>
  <c r="K35"/>
  <c r="J35"/>
  <c r="I35"/>
  <c r="H35"/>
  <c r="G35"/>
  <c r="F35"/>
  <c r="E35"/>
  <c r="D35"/>
  <c r="C35"/>
  <c r="L34"/>
  <c r="K34"/>
  <c r="J34"/>
  <c r="I34"/>
  <c r="H34"/>
  <c r="G34"/>
  <c r="F34"/>
  <c r="E34"/>
  <c r="D34"/>
  <c r="C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L5"/>
  <c r="K5"/>
  <c r="J36" i="63"/>
  <c r="I36"/>
  <c r="H36"/>
  <c r="G36"/>
  <c r="F36"/>
  <c r="E36"/>
  <c r="D36"/>
  <c r="C36"/>
  <c r="C37" s="1"/>
  <c r="J37"/>
  <c r="I37"/>
  <c r="H37"/>
  <c r="G37"/>
  <c r="F37"/>
  <c r="E37"/>
  <c r="D37"/>
  <c r="F11"/>
  <c r="E11"/>
  <c r="D11"/>
  <c r="C11"/>
  <c r="L37" i="61"/>
  <c r="K37"/>
  <c r="J37"/>
  <c r="I37"/>
  <c r="H37"/>
  <c r="G37"/>
  <c r="F37"/>
  <c r="E37"/>
  <c r="D37"/>
  <c r="C37"/>
  <c r="L35" i="63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L36" s="1"/>
  <c r="L37" s="1"/>
  <c r="K9"/>
  <c r="K36" s="1"/>
  <c r="K37" s="1"/>
  <c r="L8"/>
  <c r="K8"/>
  <c r="L7"/>
  <c r="K7"/>
  <c r="L6"/>
  <c r="K6"/>
  <c r="L5"/>
  <c r="K5"/>
  <c r="L36" i="60"/>
  <c r="K36"/>
  <c r="J36"/>
  <c r="I36"/>
  <c r="H36"/>
  <c r="G36"/>
  <c r="F36"/>
  <c r="E36"/>
  <c r="D36"/>
  <c r="C36"/>
  <c r="L37" i="59"/>
  <c r="K37"/>
  <c r="J37"/>
  <c r="I37"/>
  <c r="H37"/>
  <c r="G37"/>
  <c r="F37"/>
  <c r="E37"/>
  <c r="D37"/>
  <c r="C37"/>
  <c r="D36" i="61"/>
  <c r="E36"/>
  <c r="F36"/>
  <c r="G36"/>
  <c r="H36"/>
  <c r="I36"/>
  <c r="J36"/>
  <c r="C36"/>
  <c r="L5" i="60"/>
  <c r="K5"/>
  <c r="K35" s="1"/>
  <c r="L6" i="61"/>
  <c r="L7"/>
  <c r="L8"/>
  <c r="L9"/>
  <c r="L10"/>
  <c r="L11"/>
  <c r="L12"/>
  <c r="L13"/>
  <c r="L14"/>
  <c r="L15"/>
  <c r="L16"/>
  <c r="L36" s="1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5"/>
  <c r="K6"/>
  <c r="K7"/>
  <c r="K8"/>
  <c r="K9"/>
  <c r="K10"/>
  <c r="K11"/>
  <c r="K12"/>
  <c r="K13"/>
  <c r="K14"/>
  <c r="K15"/>
  <c r="K16"/>
  <c r="K36" s="1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5"/>
  <c r="D35" i="60"/>
  <c r="E35"/>
  <c r="F35"/>
  <c r="G35"/>
  <c r="H35"/>
  <c r="I35"/>
  <c r="J35"/>
  <c r="L35"/>
  <c r="C35"/>
  <c r="D36" i="59"/>
  <c r="E36"/>
  <c r="F36"/>
  <c r="G36"/>
  <c r="H36"/>
  <c r="I36"/>
  <c r="J36"/>
  <c r="K36"/>
  <c r="L36"/>
  <c r="C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L7" i="60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L6"/>
  <c r="K6"/>
  <c r="D35" i="57"/>
  <c r="E35"/>
  <c r="F35"/>
  <c r="G35"/>
  <c r="H35"/>
  <c r="I35"/>
  <c r="J35"/>
  <c r="K35"/>
  <c r="L35"/>
  <c r="K6"/>
  <c r="L6"/>
  <c r="K7"/>
  <c r="L7"/>
  <c r="K8"/>
  <c r="L8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C35"/>
  <c r="J37"/>
  <c r="I37"/>
  <c r="H37"/>
  <c r="G37"/>
  <c r="F37"/>
  <c r="E37"/>
  <c r="D37"/>
  <c r="L37" s="1"/>
  <c r="C37"/>
  <c r="L8" i="56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L7"/>
  <c r="K7"/>
  <c r="J37"/>
  <c r="J38" s="1"/>
  <c r="I37"/>
  <c r="I38" s="1"/>
  <c r="H37"/>
  <c r="H38" s="1"/>
  <c r="G37"/>
  <c r="G38" s="1"/>
  <c r="F37"/>
  <c r="F38" s="1"/>
  <c r="E37"/>
  <c r="E38" s="1"/>
  <c r="D37"/>
  <c r="D38" s="1"/>
  <c r="C37"/>
  <c r="C38" s="1"/>
  <c r="L11" i="55"/>
  <c r="L16"/>
  <c r="L21"/>
  <c r="L22"/>
  <c r="L24"/>
  <c r="L25"/>
  <c r="L29"/>
  <c r="L30"/>
  <c r="L32"/>
  <c r="L34"/>
  <c r="K11"/>
  <c r="K16"/>
  <c r="K21"/>
  <c r="K22"/>
  <c r="K24"/>
  <c r="K25"/>
  <c r="K29"/>
  <c r="K30"/>
  <c r="K32"/>
  <c r="K34"/>
  <c r="J37"/>
  <c r="J39" s="1"/>
  <c r="I37"/>
  <c r="I39" s="1"/>
  <c r="H37"/>
  <c r="H39" s="1"/>
  <c r="G37"/>
  <c r="G39" s="1"/>
  <c r="F37"/>
  <c r="F39" s="1"/>
  <c r="E37"/>
  <c r="E39" s="1"/>
  <c r="D37"/>
  <c r="D39" s="1"/>
  <c r="C37"/>
  <c r="C39" s="1"/>
  <c r="L7"/>
  <c r="K7"/>
  <c r="L7" i="54"/>
  <c r="L8"/>
  <c r="L9"/>
  <c r="L10"/>
  <c r="L11"/>
  <c r="L12"/>
  <c r="L13"/>
  <c r="L14"/>
  <c r="L15"/>
  <c r="L16"/>
  <c r="L17"/>
  <c r="L18"/>
  <c r="L6"/>
  <c r="K7"/>
  <c r="K8"/>
  <c r="K9"/>
  <c r="K10"/>
  <c r="K11"/>
  <c r="K12"/>
  <c r="K13"/>
  <c r="K14"/>
  <c r="K15"/>
  <c r="K16"/>
  <c r="K17"/>
  <c r="K18"/>
  <c r="K6"/>
  <c r="K37"/>
  <c r="K39" s="1"/>
  <c r="J37"/>
  <c r="J39" s="1"/>
  <c r="I37"/>
  <c r="I39" s="1"/>
  <c r="H37"/>
  <c r="H39" s="1"/>
  <c r="G37"/>
  <c r="G39" s="1"/>
  <c r="F37"/>
  <c r="F39" s="1"/>
  <c r="E37"/>
  <c r="E39" s="1"/>
  <c r="D37"/>
  <c r="D39" s="1"/>
  <c r="C37"/>
  <c r="C39" s="1"/>
  <c r="L37"/>
  <c r="L39" s="1"/>
  <c r="J35" i="53"/>
  <c r="J37" s="1"/>
  <c r="I35"/>
  <c r="I37" s="1"/>
  <c r="H35"/>
  <c r="H37" s="1"/>
  <c r="G35"/>
  <c r="G37" s="1"/>
  <c r="F35"/>
  <c r="F37" s="1"/>
  <c r="E35"/>
  <c r="E37" s="1"/>
  <c r="D35"/>
  <c r="D37" s="1"/>
  <c r="C35"/>
  <c r="C37" s="1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L5"/>
  <c r="L35" s="1"/>
  <c r="L37" s="1"/>
  <c r="K5"/>
  <c r="K35" s="1"/>
  <c r="K37" s="1"/>
  <c r="J37" i="52"/>
  <c r="J39" s="1"/>
  <c r="I37"/>
  <c r="I39" s="1"/>
  <c r="H37"/>
  <c r="H39" s="1"/>
  <c r="G37"/>
  <c r="G39" s="1"/>
  <c r="F37"/>
  <c r="F39" s="1"/>
  <c r="E37"/>
  <c r="E39" s="1"/>
  <c r="D37"/>
  <c r="D39" s="1"/>
  <c r="C37"/>
  <c r="C39" s="1"/>
  <c r="L33"/>
  <c r="K33"/>
  <c r="L30"/>
  <c r="K30"/>
  <c r="L28"/>
  <c r="K28"/>
  <c r="L26"/>
  <c r="K26"/>
  <c r="L25"/>
  <c r="K25"/>
  <c r="L19"/>
  <c r="K19"/>
  <c r="L18"/>
  <c r="K18"/>
  <c r="L17"/>
  <c r="K17"/>
  <c r="L13"/>
  <c r="K13"/>
  <c r="L10"/>
  <c r="K10"/>
  <c r="L9"/>
  <c r="K9"/>
  <c r="L7"/>
  <c r="L37" s="1"/>
  <c r="L39" s="1"/>
  <c r="K7"/>
  <c r="K37" s="1"/>
  <c r="K39" s="1"/>
  <c r="L5"/>
  <c r="K5"/>
  <c r="L35" i="51"/>
  <c r="K35"/>
  <c r="L33"/>
  <c r="K33"/>
  <c r="L31"/>
  <c r="K31"/>
  <c r="L29"/>
  <c r="K29"/>
  <c r="L28"/>
  <c r="K28"/>
  <c r="L26"/>
  <c r="K26"/>
  <c r="L24"/>
  <c r="K24"/>
  <c r="L21"/>
  <c r="K21"/>
  <c r="L20"/>
  <c r="K20"/>
  <c r="L19"/>
  <c r="K19"/>
  <c r="L18"/>
  <c r="K18"/>
  <c r="L16"/>
  <c r="L15"/>
  <c r="K15"/>
  <c r="L13"/>
  <c r="K13"/>
  <c r="L12"/>
  <c r="K12"/>
  <c r="L10"/>
  <c r="K10"/>
  <c r="L8"/>
  <c r="K8"/>
  <c r="L6"/>
  <c r="K6"/>
  <c r="E36"/>
  <c r="F36"/>
  <c r="F38" s="1"/>
  <c r="E38"/>
  <c r="J36"/>
  <c r="J38" s="1"/>
  <c r="I36"/>
  <c r="I38" s="1"/>
  <c r="H36"/>
  <c r="H38" s="1"/>
  <c r="G36"/>
  <c r="G38" s="1"/>
  <c r="D36"/>
  <c r="D38" s="1"/>
  <c r="C36"/>
  <c r="C38" s="1"/>
  <c r="K37" i="57" l="1"/>
  <c r="L37" i="56"/>
  <c r="L38" s="1"/>
  <c r="K37"/>
  <c r="K38" s="1"/>
  <c r="L37" i="55"/>
  <c r="L39" s="1"/>
  <c r="K37"/>
  <c r="K39" s="1"/>
  <c r="L36" i="51"/>
  <c r="L38" s="1"/>
  <c r="K36"/>
  <c r="K38" s="1"/>
  <c r="G33" i="50"/>
  <c r="G35" s="1"/>
  <c r="H33"/>
  <c r="H35" s="1"/>
  <c r="L32"/>
  <c r="K32"/>
  <c r="L30"/>
  <c r="K30"/>
  <c r="L28"/>
  <c r="K28"/>
  <c r="L26"/>
  <c r="K26"/>
  <c r="L24"/>
  <c r="K24"/>
  <c r="L21"/>
  <c r="K21"/>
  <c r="L19"/>
  <c r="K19"/>
  <c r="L17"/>
  <c r="K17"/>
  <c r="L15"/>
  <c r="K15"/>
  <c r="L12"/>
  <c r="K12"/>
  <c r="L10"/>
  <c r="L8"/>
  <c r="L5"/>
  <c r="K5"/>
  <c r="J33"/>
  <c r="J35" s="1"/>
  <c r="I33"/>
  <c r="I35" s="1"/>
  <c r="F33"/>
  <c r="F35" s="1"/>
  <c r="E33"/>
  <c r="E35" s="1"/>
  <c r="D33"/>
  <c r="D35" s="1"/>
  <c r="C33"/>
  <c r="C35" s="1"/>
  <c r="L33" l="1"/>
  <c r="L35" s="1"/>
  <c r="K33"/>
  <c r="K35" s="1"/>
  <c r="F61" i="49"/>
  <c r="E61"/>
  <c r="D61"/>
  <c r="C61"/>
  <c r="L44"/>
  <c r="K44"/>
  <c r="J44"/>
  <c r="I44"/>
  <c r="H44"/>
  <c r="G44"/>
  <c r="F44"/>
  <c r="E44"/>
  <c r="D44"/>
  <c r="C44"/>
  <c r="C58" i="19" l="1"/>
  <c r="J38" i="48" l="1"/>
  <c r="C38"/>
  <c r="J36"/>
  <c r="I36"/>
  <c r="I38" s="1"/>
  <c r="H36"/>
  <c r="H38" s="1"/>
  <c r="G36"/>
  <c r="G38" s="1"/>
  <c r="F36"/>
  <c r="F38" s="1"/>
  <c r="E36"/>
  <c r="E38" s="1"/>
  <c r="D36"/>
  <c r="D38" s="1"/>
  <c r="C36"/>
  <c r="L5"/>
  <c r="L36" s="1"/>
  <c r="L38" s="1"/>
  <c r="K5"/>
  <c r="K36" s="1"/>
  <c r="K38" s="1"/>
  <c r="L38" i="47"/>
  <c r="K38"/>
  <c r="J38"/>
  <c r="I38"/>
  <c r="H38"/>
  <c r="G38"/>
  <c r="F38"/>
  <c r="E38"/>
  <c r="D38"/>
  <c r="C38"/>
  <c r="K37" i="46"/>
  <c r="C37"/>
  <c r="L35"/>
  <c r="L37" s="1"/>
  <c r="K35"/>
  <c r="J35"/>
  <c r="J37" s="1"/>
  <c r="I35"/>
  <c r="I37" s="1"/>
  <c r="H35"/>
  <c r="H37" s="1"/>
  <c r="G35"/>
  <c r="G37" s="1"/>
  <c r="F35"/>
  <c r="F37" s="1"/>
  <c r="E35"/>
  <c r="E37" s="1"/>
  <c r="D35"/>
  <c r="D37" s="1"/>
  <c r="C35"/>
  <c r="L39" i="45"/>
  <c r="K39"/>
  <c r="J39"/>
  <c r="I39"/>
  <c r="H39"/>
  <c r="G39"/>
  <c r="F39"/>
  <c r="E39"/>
  <c r="D39"/>
  <c r="C39"/>
  <c r="L37" i="44"/>
  <c r="K37"/>
  <c r="J37"/>
  <c r="I37"/>
  <c r="H37"/>
  <c r="G37"/>
  <c r="F37"/>
  <c r="E37"/>
  <c r="D37"/>
  <c r="C37"/>
  <c r="L38" i="43"/>
  <c r="K38"/>
  <c r="J38"/>
  <c r="I38"/>
  <c r="H38"/>
  <c r="G38"/>
  <c r="F38"/>
  <c r="E38"/>
  <c r="D38"/>
  <c r="C38"/>
  <c r="L40" i="42"/>
  <c r="K40"/>
  <c r="J40"/>
  <c r="I40"/>
  <c r="H40"/>
  <c r="G40"/>
  <c r="F40"/>
  <c r="E40"/>
  <c r="D40"/>
  <c r="C40"/>
  <c r="L37" i="41"/>
  <c r="K37"/>
  <c r="J37"/>
  <c r="I37"/>
  <c r="H37"/>
  <c r="G37"/>
  <c r="F37"/>
  <c r="E37"/>
  <c r="D37"/>
  <c r="C37"/>
  <c r="L39" i="40"/>
  <c r="K39"/>
  <c r="J39"/>
  <c r="I39"/>
  <c r="H39"/>
  <c r="G39"/>
  <c r="F39"/>
  <c r="E39"/>
  <c r="D39"/>
  <c r="C39"/>
  <c r="L38" i="39"/>
  <c r="K38"/>
  <c r="J38"/>
  <c r="I38"/>
  <c r="H38"/>
  <c r="G38"/>
  <c r="F38"/>
  <c r="E38"/>
  <c r="D38"/>
  <c r="C38"/>
  <c r="L39" i="38"/>
  <c r="K39"/>
  <c r="J39"/>
  <c r="I39"/>
  <c r="H39"/>
  <c r="G39"/>
  <c r="F39"/>
  <c r="E39"/>
  <c r="D39"/>
  <c r="C39"/>
  <c r="F54" i="37"/>
  <c r="E54"/>
  <c r="D54"/>
  <c r="C54"/>
  <c r="L36"/>
  <c r="K36"/>
  <c r="J36"/>
  <c r="I36"/>
  <c r="H36"/>
  <c r="G36"/>
  <c r="F36"/>
  <c r="E36"/>
  <c r="D36"/>
  <c r="C36"/>
  <c r="F58" i="36"/>
  <c r="E58"/>
  <c r="D58"/>
  <c r="C58"/>
  <c r="L39"/>
  <c r="K39"/>
  <c r="J39"/>
  <c r="I39"/>
  <c r="H39"/>
  <c r="G39"/>
  <c r="F39"/>
  <c r="E39"/>
  <c r="D39"/>
  <c r="C39"/>
  <c r="F54" i="35"/>
  <c r="E54"/>
  <c r="D54"/>
  <c r="C54"/>
  <c r="L42"/>
  <c r="K42"/>
  <c r="J42"/>
  <c r="I42"/>
  <c r="H42"/>
  <c r="G42"/>
  <c r="F42"/>
  <c r="E42"/>
  <c r="D42"/>
  <c r="C42"/>
  <c r="F50" i="34"/>
  <c r="E50"/>
  <c r="D50"/>
  <c r="C50"/>
  <c r="L38"/>
  <c r="K38"/>
  <c r="J38"/>
  <c r="I38"/>
  <c r="H38"/>
  <c r="G38"/>
  <c r="F38"/>
  <c r="E38"/>
  <c r="D38"/>
  <c r="C38"/>
  <c r="L40" i="33"/>
  <c r="K40"/>
  <c r="J40"/>
  <c r="I40"/>
  <c r="H40"/>
  <c r="G40"/>
  <c r="F40"/>
  <c r="E40"/>
  <c r="D40"/>
  <c r="C40"/>
  <c r="F59" i="32"/>
  <c r="E59"/>
  <c r="D59"/>
  <c r="C59"/>
  <c r="N40"/>
  <c r="M40"/>
  <c r="L40"/>
  <c r="K40"/>
  <c r="J40"/>
  <c r="I40"/>
  <c r="H40"/>
  <c r="G40"/>
  <c r="F40"/>
  <c r="E40"/>
  <c r="D40"/>
  <c r="C40"/>
  <c r="F57" i="31"/>
  <c r="E57"/>
  <c r="D57"/>
  <c r="C57"/>
  <c r="L42"/>
  <c r="K42"/>
  <c r="J42"/>
  <c r="I42"/>
  <c r="H42"/>
  <c r="G42"/>
  <c r="F42"/>
  <c r="E42"/>
  <c r="D42"/>
  <c r="C42"/>
  <c r="F65" i="29"/>
  <c r="E65"/>
  <c r="D65"/>
  <c r="C65"/>
  <c r="N41"/>
  <c r="M41"/>
  <c r="L41"/>
  <c r="K41"/>
  <c r="J41"/>
  <c r="I41"/>
  <c r="H41"/>
  <c r="G41"/>
  <c r="F41"/>
  <c r="E41"/>
  <c r="D41"/>
  <c r="C41"/>
  <c r="F58" i="28"/>
  <c r="E58"/>
  <c r="D58"/>
  <c r="C58"/>
  <c r="L40"/>
  <c r="K40"/>
  <c r="J40"/>
  <c r="I40"/>
  <c r="H40"/>
  <c r="G40"/>
  <c r="F40"/>
  <c r="E40"/>
  <c r="D40"/>
  <c r="C40"/>
  <c r="F56" i="27"/>
  <c r="E56"/>
  <c r="D56"/>
  <c r="C56"/>
  <c r="L38"/>
  <c r="K38"/>
  <c r="J38"/>
  <c r="I38"/>
  <c r="H38"/>
  <c r="G38"/>
  <c r="F38"/>
  <c r="E38"/>
  <c r="D38"/>
  <c r="C38"/>
  <c r="F58" i="26"/>
  <c r="E58"/>
  <c r="D58"/>
  <c r="C58"/>
  <c r="L41"/>
  <c r="K41"/>
  <c r="J41"/>
  <c r="I41"/>
  <c r="H41"/>
  <c r="G41"/>
  <c r="F41"/>
  <c r="E41"/>
  <c r="D41"/>
  <c r="C41"/>
  <c r="F45" i="25"/>
  <c r="E45"/>
  <c r="D45"/>
  <c r="C45"/>
  <c r="L34"/>
  <c r="K34"/>
  <c r="J34"/>
  <c r="I34"/>
  <c r="H34"/>
  <c r="G34"/>
  <c r="F34"/>
  <c r="E34"/>
  <c r="D34"/>
  <c r="C34"/>
  <c r="L38" i="24"/>
  <c r="K38"/>
  <c r="J38"/>
  <c r="I38"/>
  <c r="H38"/>
  <c r="G38"/>
  <c r="F38"/>
  <c r="E38"/>
  <c r="D38"/>
  <c r="C38"/>
  <c r="C58" i="23" l="1"/>
  <c r="C60" s="1"/>
  <c r="D58"/>
  <c r="D60" s="1"/>
  <c r="E58"/>
  <c r="F58"/>
  <c r="F60" s="1"/>
  <c r="E60"/>
  <c r="C57" i="22"/>
  <c r="C59" s="1"/>
  <c r="D57"/>
  <c r="D59" s="1"/>
  <c r="E57"/>
  <c r="F57"/>
  <c r="E59"/>
  <c r="F59"/>
  <c r="C58" i="21"/>
  <c r="D58"/>
  <c r="E58"/>
  <c r="F58"/>
  <c r="C60"/>
  <c r="D60"/>
  <c r="E60"/>
  <c r="F60"/>
  <c r="C59" i="20"/>
  <c r="C61" s="1"/>
  <c r="D59"/>
  <c r="D61" s="1"/>
  <c r="E59"/>
  <c r="F59"/>
  <c r="F61" s="1"/>
  <c r="E61"/>
  <c r="C60" i="19"/>
  <c r="D58"/>
  <c r="E58"/>
  <c r="F58"/>
  <c r="D60"/>
  <c r="E60"/>
  <c r="F60"/>
  <c r="C70" i="18"/>
  <c r="D70"/>
  <c r="E70"/>
  <c r="F70"/>
  <c r="C72"/>
  <c r="D72"/>
  <c r="E72"/>
  <c r="F72"/>
  <c r="C71" i="17"/>
  <c r="C73" s="1"/>
  <c r="D71"/>
  <c r="D73" s="1"/>
  <c r="E71"/>
  <c r="E73" s="1"/>
  <c r="F71"/>
  <c r="F73" s="1"/>
  <c r="C36" i="23" l="1"/>
  <c r="D36"/>
  <c r="E36"/>
  <c r="F36"/>
  <c r="G36"/>
  <c r="H36"/>
  <c r="I36"/>
  <c r="J36"/>
  <c r="L7"/>
  <c r="L8"/>
  <c r="L9"/>
  <c r="L10"/>
  <c r="L12"/>
  <c r="L13"/>
  <c r="L15"/>
  <c r="L16"/>
  <c r="L19"/>
  <c r="L20"/>
  <c r="L21"/>
  <c r="L23"/>
  <c r="L24"/>
  <c r="L27"/>
  <c r="L28"/>
  <c r="L29"/>
  <c r="L30"/>
  <c r="L31"/>
  <c r="L32"/>
  <c r="L33"/>
  <c r="L34"/>
  <c r="L35"/>
  <c r="K7"/>
  <c r="K8"/>
  <c r="K9"/>
  <c r="K10"/>
  <c r="K12"/>
  <c r="K13"/>
  <c r="K15"/>
  <c r="K16"/>
  <c r="K19"/>
  <c r="K20"/>
  <c r="K21"/>
  <c r="K23"/>
  <c r="K24"/>
  <c r="K27"/>
  <c r="K28"/>
  <c r="K29"/>
  <c r="K30"/>
  <c r="K31"/>
  <c r="K32"/>
  <c r="K33"/>
  <c r="K34"/>
  <c r="K35"/>
  <c r="L16" i="22"/>
  <c r="K16"/>
  <c r="L17"/>
  <c r="K17"/>
  <c r="C36"/>
  <c r="D36"/>
  <c r="E36"/>
  <c r="F36"/>
  <c r="G36"/>
  <c r="H36"/>
  <c r="I36"/>
  <c r="J36"/>
  <c r="K6"/>
  <c r="K10"/>
  <c r="K11"/>
  <c r="K14"/>
  <c r="K21"/>
  <c r="K22"/>
  <c r="K23"/>
  <c r="K24"/>
  <c r="K25"/>
  <c r="K26"/>
  <c r="K29"/>
  <c r="K31"/>
  <c r="K33"/>
  <c r="K35"/>
  <c r="L6"/>
  <c r="L10"/>
  <c r="L11"/>
  <c r="L14"/>
  <c r="L21"/>
  <c r="L22"/>
  <c r="L23"/>
  <c r="L24"/>
  <c r="L25"/>
  <c r="L26"/>
  <c r="L29"/>
  <c r="L31"/>
  <c r="L33"/>
  <c r="L35"/>
  <c r="L5"/>
  <c r="K5"/>
  <c r="C36" i="21"/>
  <c r="D36"/>
  <c r="E36"/>
  <c r="F36"/>
  <c r="G36"/>
  <c r="H36"/>
  <c r="I36"/>
  <c r="J36"/>
  <c r="L6"/>
  <c r="L8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3"/>
  <c r="K6"/>
  <c r="K8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3"/>
  <c r="L36" i="23" l="1"/>
  <c r="K36"/>
  <c r="K36" i="22"/>
  <c r="L36"/>
  <c r="L36" i="21"/>
  <c r="K36"/>
  <c r="C35" i="20"/>
  <c r="D35"/>
  <c r="E35"/>
  <c r="F35"/>
  <c r="G35"/>
  <c r="H35"/>
  <c r="I35"/>
  <c r="J35"/>
  <c r="L7"/>
  <c r="L8"/>
  <c r="L10"/>
  <c r="L11"/>
  <c r="L13"/>
  <c r="L15"/>
  <c r="L17"/>
  <c r="L20"/>
  <c r="L24"/>
  <c r="L25"/>
  <c r="L27"/>
  <c r="L28"/>
  <c r="L31"/>
  <c r="L33"/>
  <c r="K7"/>
  <c r="K8"/>
  <c r="K10"/>
  <c r="K11"/>
  <c r="K13"/>
  <c r="K15"/>
  <c r="K17"/>
  <c r="K20"/>
  <c r="K24"/>
  <c r="K25"/>
  <c r="K27"/>
  <c r="K28"/>
  <c r="K31"/>
  <c r="K33"/>
  <c r="L5"/>
  <c r="K5"/>
  <c r="C36" i="19"/>
  <c r="D36"/>
  <c r="E36"/>
  <c r="F36"/>
  <c r="G36"/>
  <c r="H36"/>
  <c r="I36"/>
  <c r="J36"/>
  <c r="L6"/>
  <c r="L7"/>
  <c r="L8"/>
  <c r="L12"/>
  <c r="L15"/>
  <c r="L19"/>
  <c r="L20"/>
  <c r="L22"/>
  <c r="L24"/>
  <c r="L25"/>
  <c r="L26"/>
  <c r="L27"/>
  <c r="L28"/>
  <c r="L29"/>
  <c r="L30"/>
  <c r="L31"/>
  <c r="L32"/>
  <c r="L34"/>
  <c r="K6"/>
  <c r="K7"/>
  <c r="K8"/>
  <c r="K12"/>
  <c r="K15"/>
  <c r="K19"/>
  <c r="K20"/>
  <c r="K22"/>
  <c r="K24"/>
  <c r="K25"/>
  <c r="K26"/>
  <c r="K27"/>
  <c r="K28"/>
  <c r="K29"/>
  <c r="K30"/>
  <c r="K31"/>
  <c r="K32"/>
  <c r="K34"/>
  <c r="L36"/>
  <c r="K36" l="1"/>
  <c r="L35" i="20"/>
  <c r="K35"/>
  <c r="C36" i="18"/>
  <c r="D36"/>
  <c r="E36"/>
  <c r="F36"/>
  <c r="G36"/>
  <c r="H36"/>
  <c r="I36"/>
  <c r="J36"/>
  <c r="L6"/>
  <c r="L7"/>
  <c r="L9"/>
  <c r="L11"/>
  <c r="L13"/>
  <c r="L14"/>
  <c r="L15"/>
  <c r="L16"/>
  <c r="L17"/>
  <c r="L18"/>
  <c r="L20"/>
  <c r="L21"/>
  <c r="L22"/>
  <c r="L23"/>
  <c r="L25"/>
  <c r="L26"/>
  <c r="L27"/>
  <c r="L29"/>
  <c r="L30"/>
  <c r="L31"/>
  <c r="L32"/>
  <c r="L34"/>
  <c r="L35"/>
  <c r="K6"/>
  <c r="K7"/>
  <c r="K9"/>
  <c r="K11"/>
  <c r="K13"/>
  <c r="K14"/>
  <c r="K15"/>
  <c r="K16"/>
  <c r="K17"/>
  <c r="K18"/>
  <c r="K20"/>
  <c r="K21"/>
  <c r="K22"/>
  <c r="K23"/>
  <c r="K25"/>
  <c r="K26"/>
  <c r="K27"/>
  <c r="K29"/>
  <c r="K30"/>
  <c r="K31"/>
  <c r="K32"/>
  <c r="K34"/>
  <c r="K35"/>
  <c r="C34" i="17"/>
  <c r="D34"/>
  <c r="E34"/>
  <c r="F34"/>
  <c r="G34"/>
  <c r="H34"/>
  <c r="I34"/>
  <c r="J34"/>
  <c r="L6"/>
  <c r="L7"/>
  <c r="L8"/>
  <c r="L10"/>
  <c r="L12"/>
  <c r="L15"/>
  <c r="L16"/>
  <c r="L17"/>
  <c r="L19"/>
  <c r="L21"/>
  <c r="L22"/>
  <c r="L23"/>
  <c r="L25"/>
  <c r="L26"/>
  <c r="L28"/>
  <c r="L29"/>
  <c r="L30"/>
  <c r="L31"/>
  <c r="L33"/>
  <c r="K6"/>
  <c r="K7"/>
  <c r="K8"/>
  <c r="K10"/>
  <c r="K12"/>
  <c r="K15"/>
  <c r="K16"/>
  <c r="K17"/>
  <c r="K19"/>
  <c r="K21"/>
  <c r="K22"/>
  <c r="K23"/>
  <c r="K25"/>
  <c r="K26"/>
  <c r="K28"/>
  <c r="K29"/>
  <c r="K30"/>
  <c r="K31"/>
  <c r="K33"/>
  <c r="L4"/>
  <c r="K4"/>
  <c r="C75" i="16"/>
  <c r="C77" s="1"/>
  <c r="F75"/>
  <c r="F77" s="1"/>
  <c r="E75"/>
  <c r="E77" s="1"/>
  <c r="D75"/>
  <c r="D77" s="1"/>
  <c r="L36"/>
  <c r="L10"/>
  <c r="L17"/>
  <c r="L18"/>
  <c r="L20"/>
  <c r="L21"/>
  <c r="L23"/>
  <c r="L25"/>
  <c r="L27"/>
  <c r="L28"/>
  <c r="L29"/>
  <c r="L31"/>
  <c r="L33"/>
  <c r="L35"/>
  <c r="C36"/>
  <c r="D36"/>
  <c r="E36"/>
  <c r="F36"/>
  <c r="G36"/>
  <c r="H36"/>
  <c r="I36"/>
  <c r="J36"/>
  <c r="K10"/>
  <c r="K17"/>
  <c r="K18"/>
  <c r="K20"/>
  <c r="K21"/>
  <c r="K23"/>
  <c r="K25"/>
  <c r="K27"/>
  <c r="K28"/>
  <c r="K29"/>
  <c r="K31"/>
  <c r="K33"/>
  <c r="K35"/>
  <c r="K36"/>
  <c r="C57" i="15"/>
  <c r="C59" s="1"/>
  <c r="D57"/>
  <c r="D59" s="1"/>
  <c r="E57"/>
  <c r="E59" s="1"/>
  <c r="F57"/>
  <c r="F59" s="1"/>
  <c r="C34"/>
  <c r="D34"/>
  <c r="D36" s="1"/>
  <c r="E34"/>
  <c r="F34"/>
  <c r="G34"/>
  <c r="H34"/>
  <c r="I34"/>
  <c r="J34"/>
  <c r="L5"/>
  <c r="L6"/>
  <c r="L7"/>
  <c r="L8"/>
  <c r="L11"/>
  <c r="L13"/>
  <c r="L14"/>
  <c r="L15"/>
  <c r="L16"/>
  <c r="L17"/>
  <c r="L20"/>
  <c r="L23"/>
  <c r="L26"/>
  <c r="L33"/>
  <c r="K5"/>
  <c r="K6"/>
  <c r="K7"/>
  <c r="K8"/>
  <c r="K11"/>
  <c r="K13"/>
  <c r="K14"/>
  <c r="K15"/>
  <c r="K16"/>
  <c r="K17"/>
  <c r="K20"/>
  <c r="K23"/>
  <c r="K26"/>
  <c r="K33"/>
  <c r="L4"/>
  <c r="K4"/>
  <c r="C36"/>
  <c r="C36" i="14"/>
  <c r="D36"/>
  <c r="E36"/>
  <c r="F36"/>
  <c r="G36"/>
  <c r="H36"/>
  <c r="I36"/>
  <c r="J36"/>
  <c r="L7"/>
  <c r="L9"/>
  <c r="L10"/>
  <c r="L11"/>
  <c r="L13"/>
  <c r="L15"/>
  <c r="L17"/>
  <c r="L18"/>
  <c r="L19"/>
  <c r="L21"/>
  <c r="L22"/>
  <c r="L23"/>
  <c r="L25"/>
  <c r="L26"/>
  <c r="L28"/>
  <c r="L30"/>
  <c r="L32"/>
  <c r="L33"/>
  <c r="L35"/>
  <c r="K7"/>
  <c r="K9"/>
  <c r="K10"/>
  <c r="K11"/>
  <c r="K13"/>
  <c r="K15"/>
  <c r="K17"/>
  <c r="K18"/>
  <c r="K19"/>
  <c r="K21"/>
  <c r="K22"/>
  <c r="K23"/>
  <c r="K25"/>
  <c r="K26"/>
  <c r="K28"/>
  <c r="K30"/>
  <c r="K32"/>
  <c r="K33"/>
  <c r="K35"/>
  <c r="L5"/>
  <c r="K5"/>
  <c r="C34" i="13"/>
  <c r="C36" s="1"/>
  <c r="D34"/>
  <c r="D36" s="1"/>
  <c r="E34"/>
  <c r="E36" s="1"/>
  <c r="F34"/>
  <c r="F36" s="1"/>
  <c r="G34"/>
  <c r="G36" s="1"/>
  <c r="H34"/>
  <c r="H36" s="1"/>
  <c r="I34"/>
  <c r="I36" s="1"/>
  <c r="J34"/>
  <c r="J36" s="1"/>
  <c r="L7"/>
  <c r="L8"/>
  <c r="L9"/>
  <c r="L10"/>
  <c r="L12"/>
  <c r="L13"/>
  <c r="L14"/>
  <c r="L16"/>
  <c r="L18"/>
  <c r="L19"/>
  <c r="L20"/>
  <c r="L22"/>
  <c r="L23"/>
  <c r="L24"/>
  <c r="L25"/>
  <c r="L27"/>
  <c r="L30"/>
  <c r="L32"/>
  <c r="L33"/>
  <c r="K33"/>
  <c r="K7"/>
  <c r="K8"/>
  <c r="K9"/>
  <c r="K10"/>
  <c r="K12"/>
  <c r="K13"/>
  <c r="K14"/>
  <c r="K16"/>
  <c r="K18"/>
  <c r="K19"/>
  <c r="K20"/>
  <c r="K22"/>
  <c r="K23"/>
  <c r="K24"/>
  <c r="K25"/>
  <c r="K27"/>
  <c r="K30"/>
  <c r="K32"/>
  <c r="L5"/>
  <c r="K5"/>
  <c r="C36" i="12"/>
  <c r="C38" s="1"/>
  <c r="D36"/>
  <c r="D38" s="1"/>
  <c r="E36"/>
  <c r="E38" s="1"/>
  <c r="F36"/>
  <c r="F38" s="1"/>
  <c r="G36"/>
  <c r="G38" s="1"/>
  <c r="H36"/>
  <c r="H38" s="1"/>
  <c r="I36"/>
  <c r="I38" s="1"/>
  <c r="J36"/>
  <c r="J38" s="1"/>
  <c r="L7"/>
  <c r="L9"/>
  <c r="L11"/>
  <c r="L13"/>
  <c r="L14"/>
  <c r="L16"/>
  <c r="L18"/>
  <c r="L20"/>
  <c r="L22"/>
  <c r="L23"/>
  <c r="L24"/>
  <c r="L26"/>
  <c r="L29"/>
  <c r="L30"/>
  <c r="L34"/>
  <c r="K7"/>
  <c r="K9"/>
  <c r="K11"/>
  <c r="K13"/>
  <c r="K14"/>
  <c r="K16"/>
  <c r="K18"/>
  <c r="K20"/>
  <c r="K22"/>
  <c r="K23"/>
  <c r="K24"/>
  <c r="K26"/>
  <c r="K29"/>
  <c r="K30"/>
  <c r="K34"/>
  <c r="K34" i="17" l="1"/>
  <c r="L34"/>
  <c r="K36" i="14"/>
  <c r="L36"/>
  <c r="L34" i="13"/>
  <c r="L36" s="1"/>
  <c r="K34"/>
  <c r="K36" s="1"/>
  <c r="L36" i="18"/>
  <c r="K36"/>
  <c r="K34" i="15"/>
  <c r="L34"/>
  <c r="L36" i="12"/>
  <c r="L38" s="1"/>
  <c r="K36"/>
  <c r="K38" s="1"/>
  <c r="L5" i="11"/>
  <c r="K5"/>
  <c r="K36" s="1"/>
  <c r="K38" s="1"/>
  <c r="L6"/>
  <c r="L8"/>
  <c r="L10"/>
  <c r="L13"/>
  <c r="L14"/>
  <c r="L15"/>
  <c r="L17"/>
  <c r="L19"/>
  <c r="L20"/>
  <c r="L22"/>
  <c r="L26"/>
  <c r="L29"/>
  <c r="L31"/>
  <c r="L33"/>
  <c r="L34"/>
  <c r="L35"/>
  <c r="K6"/>
  <c r="K8"/>
  <c r="K10"/>
  <c r="K13"/>
  <c r="K14"/>
  <c r="K15"/>
  <c r="K17"/>
  <c r="K19"/>
  <c r="K20"/>
  <c r="K22"/>
  <c r="K26"/>
  <c r="K29"/>
  <c r="K31"/>
  <c r="K33"/>
  <c r="K34"/>
  <c r="K35"/>
  <c r="C36"/>
  <c r="C38" s="1"/>
  <c r="D36"/>
  <c r="D38" s="1"/>
  <c r="E36"/>
  <c r="E38" s="1"/>
  <c r="F36"/>
  <c r="F38" s="1"/>
  <c r="G36"/>
  <c r="G38" s="1"/>
  <c r="H36"/>
  <c r="H38" s="1"/>
  <c r="I36"/>
  <c r="I38" s="1"/>
  <c r="J36"/>
  <c r="J38" s="1"/>
  <c r="C35" i="10"/>
  <c r="D35"/>
  <c r="E35"/>
  <c r="F35"/>
  <c r="G35"/>
  <c r="H35"/>
  <c r="I35"/>
  <c r="J35"/>
  <c r="L6"/>
  <c r="L7"/>
  <c r="L8"/>
  <c r="L9"/>
  <c r="L35"/>
  <c r="L11"/>
  <c r="L12"/>
  <c r="L14"/>
  <c r="L17"/>
  <c r="L19"/>
  <c r="L20"/>
  <c r="L21"/>
  <c r="L22"/>
  <c r="L23"/>
  <c r="L26"/>
  <c r="L27"/>
  <c r="L28"/>
  <c r="L30"/>
  <c r="L31"/>
  <c r="L32"/>
  <c r="L33"/>
  <c r="K6"/>
  <c r="K7"/>
  <c r="K8"/>
  <c r="K9"/>
  <c r="K35"/>
  <c r="K11"/>
  <c r="K12"/>
  <c r="K14"/>
  <c r="K17"/>
  <c r="K19"/>
  <c r="K20"/>
  <c r="K21"/>
  <c r="K22"/>
  <c r="K23"/>
  <c r="K26"/>
  <c r="K27"/>
  <c r="K28"/>
  <c r="K30"/>
  <c r="K31"/>
  <c r="K32"/>
  <c r="K33"/>
  <c r="L5"/>
  <c r="K5"/>
  <c r="L7" i="9"/>
  <c r="L9"/>
  <c r="L11"/>
  <c r="L12"/>
  <c r="L13"/>
  <c r="L15"/>
  <c r="L16"/>
  <c r="L17"/>
  <c r="L19"/>
  <c r="L20"/>
  <c r="L22"/>
  <c r="L24"/>
  <c r="L25"/>
  <c r="L26"/>
  <c r="L27"/>
  <c r="L29"/>
  <c r="L30"/>
  <c r="L31"/>
  <c r="L32"/>
  <c r="L33"/>
  <c r="L34"/>
  <c r="K7"/>
  <c r="K9"/>
  <c r="K11"/>
  <c r="K12"/>
  <c r="K13"/>
  <c r="K15"/>
  <c r="K16"/>
  <c r="K17"/>
  <c r="K19"/>
  <c r="K20"/>
  <c r="K22"/>
  <c r="K24"/>
  <c r="K25"/>
  <c r="K26"/>
  <c r="K27"/>
  <c r="K29"/>
  <c r="K30"/>
  <c r="K31"/>
  <c r="K32"/>
  <c r="K33"/>
  <c r="K34"/>
  <c r="L5"/>
  <c r="K5"/>
  <c r="K38"/>
  <c r="C36"/>
  <c r="C38" s="1"/>
  <c r="D36"/>
  <c r="D38" s="1"/>
  <c r="E36"/>
  <c r="E38" s="1"/>
  <c r="F36"/>
  <c r="F38" s="1"/>
  <c r="G36"/>
  <c r="G38" s="1"/>
  <c r="H36"/>
  <c r="H38" s="1"/>
  <c r="I36"/>
  <c r="I38" s="1"/>
  <c r="J36"/>
  <c r="J38" s="1"/>
  <c r="C35" i="8"/>
  <c r="C37" s="1"/>
  <c r="D35"/>
  <c r="D37" s="1"/>
  <c r="E35"/>
  <c r="E37" s="1"/>
  <c r="F35"/>
  <c r="F37" s="1"/>
  <c r="G35"/>
  <c r="G37" s="1"/>
  <c r="H35"/>
  <c r="H37" s="1"/>
  <c r="I35"/>
  <c r="I37" s="1"/>
  <c r="J35"/>
  <c r="J37" s="1"/>
  <c r="L5"/>
  <c r="L6"/>
  <c r="L35"/>
  <c r="L37" s="1"/>
  <c r="L8"/>
  <c r="L11"/>
  <c r="L15"/>
  <c r="L20"/>
  <c r="L22"/>
  <c r="L24"/>
  <c r="L26"/>
  <c r="L27"/>
  <c r="L29"/>
  <c r="L31"/>
  <c r="L32"/>
  <c r="L33"/>
  <c r="L34"/>
  <c r="K6"/>
  <c r="K35"/>
  <c r="K37" s="1"/>
  <c r="K8"/>
  <c r="K11"/>
  <c r="K15"/>
  <c r="K20"/>
  <c r="K22"/>
  <c r="K24"/>
  <c r="K26"/>
  <c r="K27"/>
  <c r="K29"/>
  <c r="K31"/>
  <c r="K32"/>
  <c r="K33"/>
  <c r="K34"/>
  <c r="K5"/>
  <c r="L36" i="11" l="1"/>
  <c r="L38" s="1"/>
  <c r="L36" i="9"/>
  <c r="L38" s="1"/>
  <c r="K38" i="7"/>
  <c r="L38"/>
  <c r="C36"/>
  <c r="C38" s="1"/>
  <c r="D36"/>
  <c r="D38" s="1"/>
  <c r="E36"/>
  <c r="E38" s="1"/>
  <c r="F36"/>
  <c r="F38" s="1"/>
  <c r="G36"/>
  <c r="G38" s="1"/>
  <c r="H36"/>
  <c r="H38" s="1"/>
  <c r="I36"/>
  <c r="I38" s="1"/>
  <c r="J36"/>
  <c r="J38" s="1"/>
  <c r="L7"/>
  <c r="L11"/>
  <c r="L13"/>
  <c r="L14"/>
  <c r="L17"/>
  <c r="L19"/>
  <c r="L22"/>
  <c r="L25"/>
  <c r="L26"/>
  <c r="L29"/>
  <c r="L30"/>
  <c r="L32"/>
  <c r="L33"/>
  <c r="L34"/>
  <c r="K7"/>
  <c r="K11"/>
  <c r="K13"/>
  <c r="K14"/>
  <c r="K17"/>
  <c r="K19"/>
  <c r="K22"/>
  <c r="K25"/>
  <c r="K26"/>
  <c r="K29"/>
  <c r="K30"/>
  <c r="K32"/>
  <c r="K33"/>
  <c r="K34"/>
  <c r="C36" i="6" l="1"/>
  <c r="C38" s="1"/>
  <c r="D36"/>
  <c r="D38" s="1"/>
  <c r="E36"/>
  <c r="E38" s="1"/>
  <c r="F36"/>
  <c r="F38" s="1"/>
  <c r="G36"/>
  <c r="G38" s="1"/>
  <c r="H36"/>
  <c r="H38" s="1"/>
  <c r="I36"/>
  <c r="I38" s="1"/>
  <c r="J36"/>
  <c r="J38" s="1"/>
  <c r="L5"/>
  <c r="L6"/>
  <c r="L36"/>
  <c r="L38" s="1"/>
  <c r="L8"/>
  <c r="L9"/>
  <c r="L11"/>
  <c r="L12"/>
  <c r="L14"/>
  <c r="L16"/>
  <c r="L18"/>
  <c r="L20"/>
  <c r="L23"/>
  <c r="L25"/>
  <c r="L26"/>
  <c r="L27"/>
  <c r="L29"/>
  <c r="L31"/>
  <c r="L32"/>
  <c r="L33"/>
  <c r="L34"/>
  <c r="L35"/>
  <c r="K6"/>
  <c r="K8"/>
  <c r="K9"/>
  <c r="K11"/>
  <c r="K12"/>
  <c r="K14"/>
  <c r="K16"/>
  <c r="K18"/>
  <c r="K20"/>
  <c r="K23"/>
  <c r="K25"/>
  <c r="K26"/>
  <c r="K27"/>
  <c r="K29"/>
  <c r="K31"/>
  <c r="K32"/>
  <c r="K33"/>
  <c r="K34"/>
  <c r="K35"/>
  <c r="K5"/>
  <c r="L5" i="1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5"/>
  <c r="E35"/>
  <c r="C35" i="3"/>
  <c r="C37" s="1"/>
  <c r="L5"/>
  <c r="L11"/>
  <c r="L13"/>
  <c r="L27"/>
  <c r="L30"/>
  <c r="L32"/>
  <c r="K8"/>
  <c r="L8" s="1"/>
  <c r="K11"/>
  <c r="K13"/>
  <c r="K27"/>
  <c r="K30"/>
  <c r="K32"/>
  <c r="K5"/>
  <c r="D37"/>
  <c r="E37"/>
  <c r="F37"/>
  <c r="L8" i="4"/>
  <c r="L13"/>
  <c r="L14"/>
  <c r="L24"/>
  <c r="L30"/>
  <c r="L32"/>
  <c r="K8"/>
  <c r="K13"/>
  <c r="K14"/>
  <c r="K24"/>
  <c r="K30"/>
  <c r="K32"/>
  <c r="L7"/>
  <c r="K7"/>
  <c r="J36"/>
  <c r="J39" s="1"/>
  <c r="D39"/>
  <c r="E39"/>
  <c r="F39"/>
  <c r="H39"/>
  <c r="I39"/>
  <c r="C39"/>
  <c r="D37" i="5"/>
  <c r="E37"/>
  <c r="F37"/>
  <c r="G37"/>
  <c r="H37"/>
  <c r="I37"/>
  <c r="J37"/>
  <c r="C37"/>
  <c r="L35"/>
  <c r="L37" s="1"/>
  <c r="L6"/>
  <c r="L7"/>
  <c r="L8"/>
  <c r="L9"/>
  <c r="L19"/>
  <c r="L21"/>
  <c r="L22"/>
  <c r="L24"/>
  <c r="L27"/>
  <c r="L30"/>
  <c r="L31"/>
  <c r="L32"/>
  <c r="L5"/>
  <c r="K6"/>
  <c r="K8"/>
  <c r="K9"/>
  <c r="K19"/>
  <c r="K21"/>
  <c r="K22"/>
  <c r="K24"/>
  <c r="K35" s="1"/>
  <c r="K37" s="1"/>
  <c r="K27"/>
  <c r="K30"/>
  <c r="K31"/>
  <c r="K32"/>
  <c r="K5"/>
  <c r="K36" i="6" l="1"/>
  <c r="K38" s="1"/>
  <c r="L33" i="1"/>
  <c r="K36" i="4"/>
  <c r="K39" s="1"/>
  <c r="L38" i="23"/>
  <c r="K38"/>
  <c r="E38"/>
  <c r="L38" i="22"/>
  <c r="K38"/>
  <c r="J38"/>
  <c r="I38"/>
  <c r="H38"/>
  <c r="G38"/>
  <c r="F38"/>
  <c r="E38"/>
  <c r="D38"/>
  <c r="C38"/>
  <c r="L38" i="21"/>
  <c r="H38"/>
  <c r="I38"/>
  <c r="K38"/>
  <c r="L37" i="20"/>
  <c r="K37"/>
  <c r="J37"/>
  <c r="I37"/>
  <c r="H37"/>
  <c r="G37"/>
  <c r="F37"/>
  <c r="E37"/>
  <c r="D37"/>
  <c r="C37"/>
  <c r="L38" i="19"/>
  <c r="K38"/>
  <c r="J38"/>
  <c r="I38"/>
  <c r="H38"/>
  <c r="G38"/>
  <c r="F38"/>
  <c r="E38"/>
  <c r="D38"/>
  <c r="C38"/>
  <c r="L38" i="18"/>
  <c r="K38"/>
  <c r="J38"/>
  <c r="I38"/>
  <c r="H38"/>
  <c r="G38"/>
  <c r="F38"/>
  <c r="E38"/>
  <c r="D38"/>
  <c r="C38"/>
  <c r="J36" i="17"/>
  <c r="I36"/>
  <c r="H36"/>
  <c r="G36"/>
  <c r="F36"/>
  <c r="E36"/>
  <c r="D36"/>
  <c r="C36"/>
  <c r="E38" i="16"/>
  <c r="I38"/>
  <c r="J36" i="15"/>
  <c r="I36"/>
  <c r="H36"/>
  <c r="G36"/>
  <c r="F36"/>
  <c r="E36"/>
  <c r="E38" i="14"/>
  <c r="H38"/>
  <c r="I38"/>
  <c r="L37" i="10"/>
  <c r="K37"/>
  <c r="J37"/>
  <c r="I37"/>
  <c r="H37"/>
  <c r="G37"/>
  <c r="F37"/>
  <c r="E37"/>
  <c r="D37"/>
  <c r="C37"/>
  <c r="C35" i="5"/>
  <c r="D35"/>
  <c r="E35"/>
  <c r="F35"/>
  <c r="G35"/>
  <c r="H35"/>
  <c r="I35"/>
  <c r="J35"/>
  <c r="C36" i="4"/>
  <c r="D36"/>
  <c r="E36"/>
  <c r="F36"/>
  <c r="G36"/>
  <c r="G39" s="1"/>
  <c r="H36"/>
  <c r="I36"/>
  <c r="I35" i="3"/>
  <c r="I37" s="1"/>
  <c r="D35"/>
  <c r="E35"/>
  <c r="F35"/>
  <c r="G35"/>
  <c r="G37" s="1"/>
  <c r="H35"/>
  <c r="H37" s="1"/>
  <c r="J35"/>
  <c r="J37" s="1"/>
  <c r="L38" i="2"/>
  <c r="K38"/>
  <c r="J38"/>
  <c r="I38"/>
  <c r="H38"/>
  <c r="G38"/>
  <c r="F38"/>
  <c r="E38"/>
  <c r="D38"/>
  <c r="C38"/>
  <c r="C36"/>
  <c r="D36"/>
  <c r="E36"/>
  <c r="F36"/>
  <c r="G36"/>
  <c r="H36"/>
  <c r="I36"/>
  <c r="J36"/>
  <c r="C33" i="1"/>
  <c r="C35" s="1"/>
  <c r="D33"/>
  <c r="D35" s="1"/>
  <c r="E33"/>
  <c r="F33"/>
  <c r="F35" s="1"/>
  <c r="G33"/>
  <c r="G35" s="1"/>
  <c r="H33"/>
  <c r="H35" s="1"/>
  <c r="I33"/>
  <c r="I35" s="1"/>
  <c r="J33"/>
  <c r="J35" s="1"/>
  <c r="J38" i="23"/>
  <c r="I38"/>
  <c r="H38"/>
  <c r="G38"/>
  <c r="F38"/>
  <c r="C38"/>
  <c r="J38" i="21"/>
  <c r="G38"/>
  <c r="F38"/>
  <c r="E38"/>
  <c r="C38"/>
  <c r="J38" i="16"/>
  <c r="H38"/>
  <c r="G38"/>
  <c r="F38"/>
  <c r="D38"/>
  <c r="C38"/>
  <c r="J38" i="14"/>
  <c r="G38"/>
  <c r="F38"/>
  <c r="C38"/>
  <c r="D38" i="23" l="1"/>
  <c r="D38" i="21"/>
  <c r="D38" i="14"/>
  <c r="K36" i="17"/>
  <c r="L36"/>
  <c r="L38" i="16"/>
  <c r="K38"/>
  <c r="L36" i="15"/>
  <c r="K36"/>
  <c r="K38" i="14"/>
  <c r="L38"/>
  <c r="L36" i="4"/>
  <c r="L39" s="1"/>
  <c r="K33" i="2"/>
  <c r="L33" s="1"/>
  <c r="K32"/>
  <c r="L32" s="1"/>
  <c r="K28"/>
  <c r="L28" s="1"/>
  <c r="K27"/>
  <c r="L27" s="1"/>
  <c r="K24"/>
  <c r="L24" s="1"/>
  <c r="K23"/>
  <c r="L23" s="1"/>
  <c r="K17"/>
  <c r="L17" s="1"/>
  <c r="K13"/>
  <c r="L13" s="1"/>
  <c r="K11"/>
  <c r="L11" s="1"/>
  <c r="K9"/>
  <c r="L9" s="1"/>
  <c r="K5"/>
  <c r="K35" i="3" l="1"/>
  <c r="L35" s="1"/>
  <c r="K36" i="2"/>
  <c r="L36" s="1"/>
  <c r="L5"/>
  <c r="K33" i="1"/>
  <c r="K35" s="1"/>
  <c r="L35"/>
  <c r="L37" i="3" l="1"/>
  <c r="K37"/>
</calcChain>
</file>

<file path=xl/sharedStrings.xml><?xml version="1.0" encoding="utf-8"?>
<sst xmlns="http://schemas.openxmlformats.org/spreadsheetml/2006/main" count="11305" uniqueCount="958">
  <si>
    <t>S.NO</t>
  </si>
  <si>
    <t>DATE</t>
  </si>
  <si>
    <t>RED</t>
  </si>
  <si>
    <t xml:space="preserve">YELLOW </t>
  </si>
  <si>
    <t>BLUE</t>
  </si>
  <si>
    <t>SHARP</t>
  </si>
  <si>
    <t>TOTAL</t>
  </si>
  <si>
    <t>Qty</t>
  </si>
  <si>
    <t>Kgs</t>
  </si>
  <si>
    <t>PER DAY AVE</t>
  </si>
  <si>
    <t>BIO MEDICAL WASTE REPORT MONTH OF MAY - 2019</t>
  </si>
  <si>
    <t>BIO MEDICAL WASTE REPORT MONTH OF DECEMBER - 2019</t>
  </si>
  <si>
    <t>BIO MEDICAL WASTE REPORT MONTH OF NOVEMBER - 2019</t>
  </si>
  <si>
    <t>BIO MEDICAL WASTE REPORT MONTH OF OCTOBER - 2019</t>
  </si>
  <si>
    <t>BIO MEDICAL WASTE REPORT MONTH OF SEPTEMBER - 2019</t>
  </si>
  <si>
    <t>BIO MEDICAL WASTE REPORT MONTH OF AUGUST - 2019</t>
  </si>
  <si>
    <t>BIO MEDICAL WASTE REPORT MONTH OF JULY - 2019</t>
  </si>
  <si>
    <t>BIO MEDICAL WASTE REPORT MONTH OF JUNE - 2019</t>
  </si>
  <si>
    <t>BIO MEDICAL WASTE REPORT MONTH OF APRIL - 2019</t>
  </si>
  <si>
    <t>BIO MEDICAL WASTE REPORT MONTH OF MARCH - 2019</t>
  </si>
  <si>
    <t>BIO MEDICAL WASTE REPORT MONTH OF FEBRUARY - 2019</t>
  </si>
  <si>
    <t>BIO MEDICAL WASTE REPORT MONTH OF MAR - 2020</t>
  </si>
  <si>
    <t>BIO MEDICAL WASTE REPORT MONTH OF APRIL - 2020</t>
  </si>
  <si>
    <t>BIO MEDICAL WASTE REPORT MONTH OF MAY - 2020</t>
  </si>
  <si>
    <t>BIO MEDICAL WASTE REPORT MONTH OF JUN - 2020</t>
  </si>
  <si>
    <t>BIO MEDICAL WASTE REPORT MONTH OF JULY - 2020</t>
  </si>
  <si>
    <t>BIO MEDICAL WASTE REPORT MONTH OF AUGUST - 2020</t>
  </si>
  <si>
    <t>BIO MEDICAL WASTE REPORT MONTH OF SEPTEMBER - 2020</t>
  </si>
  <si>
    <t>BIO MEDICAL WASTE REPORT MONTH OF OCTOBER - 2020</t>
  </si>
  <si>
    <t>BIO MEDICAL WASTE REPORT MONTH OF NOVEMBER - 2020</t>
  </si>
  <si>
    <t>BIO MEDICAL WASTE REPORT MONTH OF DECEMBER - 2020</t>
  </si>
  <si>
    <t>-</t>
  </si>
  <si>
    <t>BIO MEDICAL WASTE REPORT MONTH OF APRIL - 2020 (COVID - 19 )</t>
  </si>
  <si>
    <t>05.04.2020</t>
  </si>
  <si>
    <t>06.04.2020</t>
  </si>
  <si>
    <t>08.04.2020</t>
  </si>
  <si>
    <t>10.04.2020</t>
  </si>
  <si>
    <t>11.04.2020</t>
  </si>
  <si>
    <t>14.04.2020</t>
  </si>
  <si>
    <t>15.04.2020</t>
  </si>
  <si>
    <t>16.04.2020</t>
  </si>
  <si>
    <t>17.04.2020</t>
  </si>
  <si>
    <t>18.04.2020</t>
  </si>
  <si>
    <t>21.04.2020</t>
  </si>
  <si>
    <t>22.04.2020</t>
  </si>
  <si>
    <t>23.04.2020</t>
  </si>
  <si>
    <t>25.04.2020</t>
  </si>
  <si>
    <t>26.04.2020</t>
  </si>
  <si>
    <t>YELLOW</t>
  </si>
  <si>
    <t>01.08.2020</t>
  </si>
  <si>
    <t>02.08.2020</t>
  </si>
  <si>
    <t>04.08.2020</t>
  </si>
  <si>
    <t>08.08.2020</t>
  </si>
  <si>
    <t>10.08.2020</t>
  </si>
  <si>
    <t>14.08.2020</t>
  </si>
  <si>
    <t>16.08.2020</t>
  </si>
  <si>
    <t>19.08.2020</t>
  </si>
  <si>
    <t>23.08.202</t>
  </si>
  <si>
    <t>22.08.2020</t>
  </si>
  <si>
    <t>25.08.2020</t>
  </si>
  <si>
    <t>26.08.2020</t>
  </si>
  <si>
    <t>28.08.2020</t>
  </si>
  <si>
    <t>29.08.2020</t>
  </si>
  <si>
    <t>BIO MEDICAL WASTE REPORT MONTH OF AUGUST - 2020              (COVID - 19 )</t>
  </si>
  <si>
    <t>BIO MEDICAL WASTE REPORT MONTH OF SEPTEMBER - 2020 (COVID - 19 )</t>
  </si>
  <si>
    <t>BIO MEDICAL WASTE REPORT MONTH OF OCTOBER - 2020 (COVID - 19 )</t>
  </si>
  <si>
    <t>BIO MEDICAL WASTE REPORT MONTH OF NOVEMBER - 2020 (COVID - 19 )</t>
  </si>
  <si>
    <t>BIO MEDICAL WASTE REPORT MONTH OF DECEMBER - 2020 (COVID - 19 )</t>
  </si>
  <si>
    <t>BIO MEDICAL WASTE REPORT MONTH OF JANUARY- 2020</t>
  </si>
  <si>
    <t>BIO MEDICAL WASTE REPORT MONTH OF FEBRUARY- 2020</t>
  </si>
  <si>
    <t>BIO MEDICAL WASTE REPORT MONTH OF MAY - 2020 (COVID - 19 )</t>
  </si>
  <si>
    <t>BIO MEDICAL WASTE REPORT MONTH OF JUNE - 2020     (COVID - 19 )</t>
  </si>
  <si>
    <t>BIO MEDICAL WASTE REPORT MONTH OF JULY - 2020 (COVID - 19 )</t>
  </si>
  <si>
    <t>BIO MEDICAL WASTE REPORT MONTH OF JANUARY - 2021</t>
  </si>
  <si>
    <t xml:space="preserve">TOTAL </t>
  </si>
  <si>
    <t>01.01.2021</t>
  </si>
  <si>
    <t>02.01.2021</t>
  </si>
  <si>
    <t>03.01.2021</t>
  </si>
  <si>
    <t>04.01.2021</t>
  </si>
  <si>
    <t>05.01.2021</t>
  </si>
  <si>
    <t>06.01.2021</t>
  </si>
  <si>
    <t>07.01.2021</t>
  </si>
  <si>
    <t>08.01.2021</t>
  </si>
  <si>
    <t>09.01.2021</t>
  </si>
  <si>
    <t>10.01.2021</t>
  </si>
  <si>
    <t>11.01.2021</t>
  </si>
  <si>
    <t>12.01.2021</t>
  </si>
  <si>
    <t>13.01.2021</t>
  </si>
  <si>
    <t>14.01.2021</t>
  </si>
  <si>
    <t>15.01.2021</t>
  </si>
  <si>
    <t>16.01.2021</t>
  </si>
  <si>
    <t>17.01.2021</t>
  </si>
  <si>
    <t>18.01.2021</t>
  </si>
  <si>
    <t>19.01.2021</t>
  </si>
  <si>
    <t>20.01.2021</t>
  </si>
  <si>
    <t>21.01.2021</t>
  </si>
  <si>
    <t>22.01.2021</t>
  </si>
  <si>
    <t>23.01.2021</t>
  </si>
  <si>
    <t>24.01.2021</t>
  </si>
  <si>
    <t>25.01.2021</t>
  </si>
  <si>
    <t>26.01.2021</t>
  </si>
  <si>
    <t>27.01.2021</t>
  </si>
  <si>
    <t>28.01.2021</t>
  </si>
  <si>
    <t>29.01.2021</t>
  </si>
  <si>
    <t>30.01.2021</t>
  </si>
  <si>
    <t>31.01.2021</t>
  </si>
  <si>
    <t>BIO MEDICAL WASTE REPORT MONTH OF FEBRUARY - 2021</t>
  </si>
  <si>
    <t>01.02.2021</t>
  </si>
  <si>
    <t>02.02.2021</t>
  </si>
  <si>
    <t>03.02.2021</t>
  </si>
  <si>
    <t>04.02.2021</t>
  </si>
  <si>
    <t>05.02.2021</t>
  </si>
  <si>
    <t>06.02.2021</t>
  </si>
  <si>
    <t>07.02.2021</t>
  </si>
  <si>
    <t>08.02.2021</t>
  </si>
  <si>
    <t>09.02.2021</t>
  </si>
  <si>
    <t>10.02.2021</t>
  </si>
  <si>
    <t>11.02.2021</t>
  </si>
  <si>
    <t>12.02.2021</t>
  </si>
  <si>
    <t>13.02.2021</t>
  </si>
  <si>
    <t>14.02.2021</t>
  </si>
  <si>
    <t>15.02.2021</t>
  </si>
  <si>
    <t>16.02.2021</t>
  </si>
  <si>
    <t>17.02.2021</t>
  </si>
  <si>
    <t>18.02.2021</t>
  </si>
  <si>
    <t>19.02.2021</t>
  </si>
  <si>
    <t>20.02.2021</t>
  </si>
  <si>
    <t>21.02.2021</t>
  </si>
  <si>
    <t>22.02.2021</t>
  </si>
  <si>
    <t>23.02.2021</t>
  </si>
  <si>
    <t>24.02.2021</t>
  </si>
  <si>
    <t>25.02.2021</t>
  </si>
  <si>
    <t>26.02.2021</t>
  </si>
  <si>
    <t>27.02.2021</t>
  </si>
  <si>
    <t>28.02.2021</t>
  </si>
  <si>
    <t>BIO MEDICAL WASTE REPORT MONTH OF FEBRUARY - 2021        (COVID - 19)</t>
  </si>
  <si>
    <t>BIO MEDICAL WASTE REPORT MONTH OF MARCH - 2021</t>
  </si>
  <si>
    <t>01.03.2021</t>
  </si>
  <si>
    <t>02.03.2021</t>
  </si>
  <si>
    <t>03.03.2021</t>
  </si>
  <si>
    <t>04.03.2021</t>
  </si>
  <si>
    <t>05.03.2021</t>
  </si>
  <si>
    <t>06.03.2021</t>
  </si>
  <si>
    <t>07.03.2021</t>
  </si>
  <si>
    <t>08.03.2021</t>
  </si>
  <si>
    <t>09.03.2021</t>
  </si>
  <si>
    <t>10.03.2021</t>
  </si>
  <si>
    <t>11.03.2021</t>
  </si>
  <si>
    <t>12.03.2021</t>
  </si>
  <si>
    <t>13.03.2021</t>
  </si>
  <si>
    <t>14.03.2021</t>
  </si>
  <si>
    <t>15.03.2021</t>
  </si>
  <si>
    <t>16.03.2021</t>
  </si>
  <si>
    <t>17.03.2021</t>
  </si>
  <si>
    <t>18.03.2021</t>
  </si>
  <si>
    <t>19.03.2021</t>
  </si>
  <si>
    <t>20.03.2021</t>
  </si>
  <si>
    <t>21.03.2021</t>
  </si>
  <si>
    <t>22.03.2021</t>
  </si>
  <si>
    <t>23.03.2021</t>
  </si>
  <si>
    <t>24.03.2021</t>
  </si>
  <si>
    <t>25.03.2021</t>
  </si>
  <si>
    <t>26.03.2021</t>
  </si>
  <si>
    <t>27.03.2021</t>
  </si>
  <si>
    <t>28.03.2021</t>
  </si>
  <si>
    <t>29.03.2021</t>
  </si>
  <si>
    <t>30.03.2021</t>
  </si>
  <si>
    <t>31.03.2021</t>
  </si>
  <si>
    <t>BIO MEDICAL WASTE REPORT MONTH OF MARCH - 2021           (COVID - 19)</t>
  </si>
  <si>
    <t>BIO MEDICAL WASTE REPORT MONTH OF APRIL - 2021</t>
  </si>
  <si>
    <t>01.04.2021</t>
  </si>
  <si>
    <t>02.04.2021</t>
  </si>
  <si>
    <t>03.04.2021</t>
  </si>
  <si>
    <t>04.04.2021</t>
  </si>
  <si>
    <t>05.04.2021</t>
  </si>
  <si>
    <t>06.04.2021</t>
  </si>
  <si>
    <t>07.04.2021</t>
  </si>
  <si>
    <t>08.04.2021</t>
  </si>
  <si>
    <t>09.04.2021</t>
  </si>
  <si>
    <t>10.04.2021</t>
  </si>
  <si>
    <t>11.04.2021</t>
  </si>
  <si>
    <t>12.04.2021</t>
  </si>
  <si>
    <t>13.04.2021</t>
  </si>
  <si>
    <t>14.04.2021</t>
  </si>
  <si>
    <t>15.04.2021</t>
  </si>
  <si>
    <t>16.04.2021</t>
  </si>
  <si>
    <t>17.04.2021</t>
  </si>
  <si>
    <t>18.04.2021</t>
  </si>
  <si>
    <t>19.04.2021</t>
  </si>
  <si>
    <t>20.04.2021</t>
  </si>
  <si>
    <t>21.04.2021</t>
  </si>
  <si>
    <t>22.04.2021</t>
  </si>
  <si>
    <t>23.04.2021</t>
  </si>
  <si>
    <t>24.04.2021</t>
  </si>
  <si>
    <t>25.04.2021</t>
  </si>
  <si>
    <t>26.04.2021</t>
  </si>
  <si>
    <t>27.04.2021</t>
  </si>
  <si>
    <t>28.04.2021</t>
  </si>
  <si>
    <t>29.04.2021</t>
  </si>
  <si>
    <t>30.04.2021</t>
  </si>
  <si>
    <t>BIO MEDICAL WASTE REPORT MONTH OF APRIL - 2021                    (COVID - 19)</t>
  </si>
  <si>
    <t>BIO MEDICAL WASTE REPORT MONTH OF MAY - 2021</t>
  </si>
  <si>
    <t>01.05.2021</t>
  </si>
  <si>
    <t>02.05.2021</t>
  </si>
  <si>
    <t>03.05.2021</t>
  </si>
  <si>
    <t>04.05.2021</t>
  </si>
  <si>
    <t>05.05.2021</t>
  </si>
  <si>
    <t>06.05.2021</t>
  </si>
  <si>
    <t>07.05.2021</t>
  </si>
  <si>
    <t>08.05.2021</t>
  </si>
  <si>
    <t>09.05.2021</t>
  </si>
  <si>
    <t>10.05.2021</t>
  </si>
  <si>
    <t>11.05.2021</t>
  </si>
  <si>
    <t>12.05.2021</t>
  </si>
  <si>
    <t>13.05.2021</t>
  </si>
  <si>
    <t>14.05.2021</t>
  </si>
  <si>
    <t>15.05.2021</t>
  </si>
  <si>
    <t>16.05.2021</t>
  </si>
  <si>
    <t>17.05.2021</t>
  </si>
  <si>
    <t>18.05.2021</t>
  </si>
  <si>
    <t>19.05.2021</t>
  </si>
  <si>
    <t>20.05.2021</t>
  </si>
  <si>
    <t>21.05.2021</t>
  </si>
  <si>
    <t>22.05.2021</t>
  </si>
  <si>
    <t>23.05.2021</t>
  </si>
  <si>
    <t>24.05.2021</t>
  </si>
  <si>
    <t>25.05.2021</t>
  </si>
  <si>
    <t>26.05.2021</t>
  </si>
  <si>
    <t>27.05.2021</t>
  </si>
  <si>
    <t>28.05.2021</t>
  </si>
  <si>
    <t>29.05.2021</t>
  </si>
  <si>
    <t>30.05.2021</t>
  </si>
  <si>
    <t>31.05.2021</t>
  </si>
  <si>
    <t>BIO MEDICAL WASTE REPORT MONTH OF MAY - 2021 (COVID - 19)</t>
  </si>
  <si>
    <t>BIO MEDICAL WASTE REPORT MONTH OF JUNE - 2021</t>
  </si>
  <si>
    <t>01.06.2021</t>
  </si>
  <si>
    <t>02.06.2021</t>
  </si>
  <si>
    <t>03.06.2021</t>
  </si>
  <si>
    <t>04.06.2021</t>
  </si>
  <si>
    <t>05.06.2021</t>
  </si>
  <si>
    <t>06.06.2021</t>
  </si>
  <si>
    <t>07.06.2021</t>
  </si>
  <si>
    <t>08.06.2021</t>
  </si>
  <si>
    <t>09.06.2021</t>
  </si>
  <si>
    <t>10.06.2021</t>
  </si>
  <si>
    <t>11.06.2021</t>
  </si>
  <si>
    <t>12.06.2021</t>
  </si>
  <si>
    <t>13.06.2021</t>
  </si>
  <si>
    <t>14.06.2021</t>
  </si>
  <si>
    <t>15.06.2021</t>
  </si>
  <si>
    <t>16.06.2021</t>
  </si>
  <si>
    <t>17.06.2021</t>
  </si>
  <si>
    <t>18.06.2021</t>
  </si>
  <si>
    <t>19.06.2021</t>
  </si>
  <si>
    <t>20.06.2021</t>
  </si>
  <si>
    <t>21.06.2021</t>
  </si>
  <si>
    <t>22.06.2021</t>
  </si>
  <si>
    <t>23.06.2021</t>
  </si>
  <si>
    <t>24.06.2021</t>
  </si>
  <si>
    <t>25.06.2021</t>
  </si>
  <si>
    <t>26.06.2021</t>
  </si>
  <si>
    <t>27.06.2021</t>
  </si>
  <si>
    <t>28.06.2021</t>
  </si>
  <si>
    <t>29.06.2021</t>
  </si>
  <si>
    <t>30.06.2021</t>
  </si>
  <si>
    <t>BIO MEDICAL WASTE REPORT MONTH OF JUNE - 2021 (COVID - 19)</t>
  </si>
  <si>
    <t>BIO MEDICAL WASTE REPORT MONTH OF JULY - 2021</t>
  </si>
  <si>
    <t>01.07.2021</t>
  </si>
  <si>
    <t>02.07.2021</t>
  </si>
  <si>
    <t>03.07.2021</t>
  </si>
  <si>
    <t>04.07.2021</t>
  </si>
  <si>
    <t>05.07.2021</t>
  </si>
  <si>
    <t>06.07.2021</t>
  </si>
  <si>
    <t>07.07.2021</t>
  </si>
  <si>
    <t>08.07.2021</t>
  </si>
  <si>
    <t>09.07.2021</t>
  </si>
  <si>
    <t>10.07.2021</t>
  </si>
  <si>
    <t>11.07.2021</t>
  </si>
  <si>
    <t>12.07.2021</t>
  </si>
  <si>
    <t>13.07.2021</t>
  </si>
  <si>
    <t>14.07.2021</t>
  </si>
  <si>
    <t>15.07.2021</t>
  </si>
  <si>
    <t>16.07.2021</t>
  </si>
  <si>
    <t>17.07.2021</t>
  </si>
  <si>
    <t>18.07.2021</t>
  </si>
  <si>
    <t>19.07.2021</t>
  </si>
  <si>
    <t>20.07.2021</t>
  </si>
  <si>
    <t>21.07.2021</t>
  </si>
  <si>
    <t>22.07.2021</t>
  </si>
  <si>
    <t>23.07.2021</t>
  </si>
  <si>
    <t>24.07.2021</t>
  </si>
  <si>
    <t>25.07.2021</t>
  </si>
  <si>
    <t>26.07.2021</t>
  </si>
  <si>
    <t>27.07.2021</t>
  </si>
  <si>
    <t>28.07.2021</t>
  </si>
  <si>
    <t>29.07.2021</t>
  </si>
  <si>
    <t>30.07.2021</t>
  </si>
  <si>
    <t>31.07.2021</t>
  </si>
  <si>
    <t>BIO MEDICAL WASTE REPORT MONTH OF AUGUST - 2021</t>
  </si>
  <si>
    <t>01.08.2021</t>
  </si>
  <si>
    <t>02.08.2021</t>
  </si>
  <si>
    <t>03.08.2021</t>
  </si>
  <si>
    <t>04.08.2021</t>
  </si>
  <si>
    <t>05.08.2021</t>
  </si>
  <si>
    <t>06.08.2021</t>
  </si>
  <si>
    <t>07.08.2021</t>
  </si>
  <si>
    <t>08.08.2021</t>
  </si>
  <si>
    <t>09.08.2021</t>
  </si>
  <si>
    <t>10.08.2021</t>
  </si>
  <si>
    <t>11.08.2021</t>
  </si>
  <si>
    <t>12.08.2021</t>
  </si>
  <si>
    <t>13.08.2021</t>
  </si>
  <si>
    <t>14.08.2021</t>
  </si>
  <si>
    <t>15.08.2021</t>
  </si>
  <si>
    <t>16.08.2021</t>
  </si>
  <si>
    <t>17.08.2021</t>
  </si>
  <si>
    <t>18.08.2021</t>
  </si>
  <si>
    <t>19.08.2021</t>
  </si>
  <si>
    <t>20.08.2021</t>
  </si>
  <si>
    <t>21.08.2021</t>
  </si>
  <si>
    <t>22.08.2021</t>
  </si>
  <si>
    <t>23.08.2021</t>
  </si>
  <si>
    <t>24.08.2021</t>
  </si>
  <si>
    <t>25.08.2021</t>
  </si>
  <si>
    <t>26.08.2021</t>
  </si>
  <si>
    <t>27.08.2021</t>
  </si>
  <si>
    <t>28.08.2021</t>
  </si>
  <si>
    <t>29.08.2021</t>
  </si>
  <si>
    <t>30.08.2021</t>
  </si>
  <si>
    <t>31.08.2021</t>
  </si>
  <si>
    <t>BIO MEDICAL WASTE REPORT MONTH OF SEPTEMBER - 2021</t>
  </si>
  <si>
    <t>01.09.2021</t>
  </si>
  <si>
    <t>02.09.2021</t>
  </si>
  <si>
    <t>03.09.2021</t>
  </si>
  <si>
    <t>04.09.2021</t>
  </si>
  <si>
    <t>05.09.2021</t>
  </si>
  <si>
    <t>06.09.2021</t>
  </si>
  <si>
    <t>07.09.2021</t>
  </si>
  <si>
    <t>08.09.2021</t>
  </si>
  <si>
    <t>09.09.2021</t>
  </si>
  <si>
    <t>10.09.2021</t>
  </si>
  <si>
    <t>11.09.2021</t>
  </si>
  <si>
    <t>12.09.2021</t>
  </si>
  <si>
    <t>13.09.2021</t>
  </si>
  <si>
    <t>14.09.2021</t>
  </si>
  <si>
    <t>15.09.2021</t>
  </si>
  <si>
    <t>16.09.2021</t>
  </si>
  <si>
    <t>17.09.2021</t>
  </si>
  <si>
    <t>18.09.2021</t>
  </si>
  <si>
    <t>19.09.2021</t>
  </si>
  <si>
    <t>20.09.2021</t>
  </si>
  <si>
    <t>21.09.2021</t>
  </si>
  <si>
    <t>22.09.2021</t>
  </si>
  <si>
    <t>23.09.2021</t>
  </si>
  <si>
    <t>24.09.2021</t>
  </si>
  <si>
    <t>25.09.2021</t>
  </si>
  <si>
    <t>26.09.2021</t>
  </si>
  <si>
    <t>27.09.2021</t>
  </si>
  <si>
    <t>28.09.2021</t>
  </si>
  <si>
    <t>29.09.2021</t>
  </si>
  <si>
    <t>30.09.2021</t>
  </si>
  <si>
    <t>BIO MEDICAL WASTE REPORT MONTH OF SEPTEMBER - 2021 (COVID - 19)</t>
  </si>
  <si>
    <t>BIO MEDICAL WASTE REPORT MONTH OF OCTOBER - 2021</t>
  </si>
  <si>
    <t>01.10.2021</t>
  </si>
  <si>
    <t>02.10.2021</t>
  </si>
  <si>
    <t>03.10.2021</t>
  </si>
  <si>
    <t>04.10.2021</t>
  </si>
  <si>
    <t>05.10.2021</t>
  </si>
  <si>
    <t>06.10.2021</t>
  </si>
  <si>
    <t>07.10.2021</t>
  </si>
  <si>
    <t>08.10.2021</t>
  </si>
  <si>
    <t>09.10.2021</t>
  </si>
  <si>
    <t>10.10.2021</t>
  </si>
  <si>
    <t>11.10.2021</t>
  </si>
  <si>
    <t>12.10.2021</t>
  </si>
  <si>
    <t>13.10.2021</t>
  </si>
  <si>
    <t>14.10.2021</t>
  </si>
  <si>
    <t>15.10.2021</t>
  </si>
  <si>
    <t>16.10.2021</t>
  </si>
  <si>
    <t>17.10.2021</t>
  </si>
  <si>
    <t>18.10.2021</t>
  </si>
  <si>
    <t>19.10.2021</t>
  </si>
  <si>
    <t>20.10.2021</t>
  </si>
  <si>
    <t>21.10.2021</t>
  </si>
  <si>
    <t>22.10.2021</t>
  </si>
  <si>
    <t>23.10.2021</t>
  </si>
  <si>
    <t>24.10.2021</t>
  </si>
  <si>
    <t>25.10.2021</t>
  </si>
  <si>
    <t>26.10.2021</t>
  </si>
  <si>
    <t>27.10.2021</t>
  </si>
  <si>
    <t>28.10.2021</t>
  </si>
  <si>
    <t>29.10.2021</t>
  </si>
  <si>
    <t>30.10.2021</t>
  </si>
  <si>
    <t>31.10.2021</t>
  </si>
  <si>
    <t>BIO MEDICAL WASTE REPORT MONTH OF NOVEMBER - 2021</t>
  </si>
  <si>
    <t>01.11.2021</t>
  </si>
  <si>
    <t>02.11.2021</t>
  </si>
  <si>
    <t>03.11.2021</t>
  </si>
  <si>
    <t>04.11.2021</t>
  </si>
  <si>
    <t>05.11.2021</t>
  </si>
  <si>
    <t>06.11.2021</t>
  </si>
  <si>
    <t>07.11.2021</t>
  </si>
  <si>
    <t>08.11.2021</t>
  </si>
  <si>
    <t>09.11.2021</t>
  </si>
  <si>
    <t>10.11.2021</t>
  </si>
  <si>
    <t>11.11.2021</t>
  </si>
  <si>
    <t>12.11.2021</t>
  </si>
  <si>
    <t>13.11.2021</t>
  </si>
  <si>
    <t>14.11.2021</t>
  </si>
  <si>
    <t>15.11.2021</t>
  </si>
  <si>
    <t>16.11.2021</t>
  </si>
  <si>
    <t>17.11.2021</t>
  </si>
  <si>
    <t>18.11.2021</t>
  </si>
  <si>
    <t>19.11.2021</t>
  </si>
  <si>
    <t>20.11.2021</t>
  </si>
  <si>
    <t>21.11.2021</t>
  </si>
  <si>
    <t>22.11.2021</t>
  </si>
  <si>
    <t>23.11.2021</t>
  </si>
  <si>
    <t>24.11.2021</t>
  </si>
  <si>
    <t>25.11.2021</t>
  </si>
  <si>
    <t>26.11.2021</t>
  </si>
  <si>
    <t>27.11.2021</t>
  </si>
  <si>
    <t>28.11.2021</t>
  </si>
  <si>
    <t>29.11.2021</t>
  </si>
  <si>
    <t>30.11.2021</t>
  </si>
  <si>
    <t>BIO MEDICAL WASTE REPORT MONTH OF NOVEMBER - 2021 (COVID - 19)</t>
  </si>
  <si>
    <t>BIO MEDICAL WASTE REPORT MONTH OF DECEMBER - 2021</t>
  </si>
  <si>
    <t>01.12.2021</t>
  </si>
  <si>
    <t>02.12.2021</t>
  </si>
  <si>
    <t>03.12.2021</t>
  </si>
  <si>
    <t>04.12.2021</t>
  </si>
  <si>
    <t>05.12.2021</t>
  </si>
  <si>
    <t>06.12.2021</t>
  </si>
  <si>
    <t>07.12.2021</t>
  </si>
  <si>
    <t>08.12.2021</t>
  </si>
  <si>
    <t>09.12.2021</t>
  </si>
  <si>
    <t>10.12.2021</t>
  </si>
  <si>
    <t>11.12.2021</t>
  </si>
  <si>
    <t>12.12.2021</t>
  </si>
  <si>
    <t>13.12.2021</t>
  </si>
  <si>
    <t>14.12.2021</t>
  </si>
  <si>
    <t>15.12.2021</t>
  </si>
  <si>
    <t>16.12.2021</t>
  </si>
  <si>
    <t>17.12.2021</t>
  </si>
  <si>
    <t>18.12.2021</t>
  </si>
  <si>
    <t>19.12.2021</t>
  </si>
  <si>
    <t>20.12.2021</t>
  </si>
  <si>
    <t>21.12.2021</t>
  </si>
  <si>
    <t>22.12.2021</t>
  </si>
  <si>
    <t>23.12.2021</t>
  </si>
  <si>
    <t>24.12.2021</t>
  </si>
  <si>
    <t>25.12.2021</t>
  </si>
  <si>
    <t>26.12.2021</t>
  </si>
  <si>
    <t>27.12.2021</t>
  </si>
  <si>
    <t>28.12.2021</t>
  </si>
  <si>
    <t>29.12.2021</t>
  </si>
  <si>
    <t>30.12.2021</t>
  </si>
  <si>
    <t>31.12.2021</t>
  </si>
  <si>
    <t>BIO MEDICAL WASTE REPORT MONTH OF DECEMBER - 2021 (COVID - 19)</t>
  </si>
  <si>
    <t>BIO MEDICAL WASTE REPORT MONTH OF JANUARY - 2022</t>
  </si>
  <si>
    <t>01.01.2022</t>
  </si>
  <si>
    <t>02.01.2022</t>
  </si>
  <si>
    <t>03.01.2022</t>
  </si>
  <si>
    <t>04.01.2022</t>
  </si>
  <si>
    <t>05.01.2022</t>
  </si>
  <si>
    <t>06.01.2022</t>
  </si>
  <si>
    <t>07.01.2022</t>
  </si>
  <si>
    <t>08.01.2022</t>
  </si>
  <si>
    <t>09.01.2022</t>
  </si>
  <si>
    <t>10.01.2022</t>
  </si>
  <si>
    <t>11.01.2022</t>
  </si>
  <si>
    <t>12.01.2022</t>
  </si>
  <si>
    <t>13.01.2022</t>
  </si>
  <si>
    <t>14.01.2022</t>
  </si>
  <si>
    <t>15.01.2022</t>
  </si>
  <si>
    <t>16.01.2022</t>
  </si>
  <si>
    <t>17.01.2022</t>
  </si>
  <si>
    <t>18.01.2022</t>
  </si>
  <si>
    <t>19.01.2022</t>
  </si>
  <si>
    <t>20.01.2022</t>
  </si>
  <si>
    <t>21.01.2022</t>
  </si>
  <si>
    <t>22.01.2022</t>
  </si>
  <si>
    <t>23.01.2022</t>
  </si>
  <si>
    <t>24.01.2022</t>
  </si>
  <si>
    <t>25.01.2022</t>
  </si>
  <si>
    <t>26.01.2022</t>
  </si>
  <si>
    <t>27.01.2022</t>
  </si>
  <si>
    <t>28.01.2022</t>
  </si>
  <si>
    <t>29.01.2022</t>
  </si>
  <si>
    <t>30.01.2022</t>
  </si>
  <si>
    <t>31.01.2022</t>
  </si>
  <si>
    <t>BIO MEDICAL WASTE REPORT MONTH OF JANUARY  - 2021        (COVID - 19)</t>
  </si>
  <si>
    <t>BIO MEDICAL WASTE REPORT MONTH OF FEBRUARY - 2022</t>
  </si>
  <si>
    <t>01.02.2022</t>
  </si>
  <si>
    <t>02.02.2022</t>
  </si>
  <si>
    <t>03.02.2022</t>
  </si>
  <si>
    <t>04.02.2022</t>
  </si>
  <si>
    <t>05.02.2022</t>
  </si>
  <si>
    <t>06.02.2022</t>
  </si>
  <si>
    <t>07.02.2022</t>
  </si>
  <si>
    <t>08.02.2022</t>
  </si>
  <si>
    <t>09.02.2022</t>
  </si>
  <si>
    <t>10.02.2022</t>
  </si>
  <si>
    <t>11.02.2022</t>
  </si>
  <si>
    <t>12.02.2022</t>
  </si>
  <si>
    <t>13.02.2022</t>
  </si>
  <si>
    <t>14.02.2022</t>
  </si>
  <si>
    <t>15.02.2022</t>
  </si>
  <si>
    <t>16.02.2022</t>
  </si>
  <si>
    <t>17.02.2022</t>
  </si>
  <si>
    <t>18.02.2022</t>
  </si>
  <si>
    <t>19.02.2022</t>
  </si>
  <si>
    <t>20.02.2022</t>
  </si>
  <si>
    <t>21.02.2022</t>
  </si>
  <si>
    <t>22.02.2022</t>
  </si>
  <si>
    <t>23.02.2022</t>
  </si>
  <si>
    <t>24.02.2022</t>
  </si>
  <si>
    <t>25.02.2022</t>
  </si>
  <si>
    <t>26.02.2022</t>
  </si>
  <si>
    <t>27.02.2022</t>
  </si>
  <si>
    <t>28.02.2022</t>
  </si>
  <si>
    <t>BIO MEDICAL WASTE REPORT MONTH OF FEBRUARY   - 2022        (COVID - 19)</t>
  </si>
  <si>
    <t>BIO MEDICAL WASTE REPORT MONTH OF MARCH - 2022</t>
  </si>
  <si>
    <t>01.03.2022</t>
  </si>
  <si>
    <t>02.03.2022</t>
  </si>
  <si>
    <t>03.03.2022</t>
  </si>
  <si>
    <t>04.03.2022</t>
  </si>
  <si>
    <t>05.03.2022</t>
  </si>
  <si>
    <t>06.03.2022</t>
  </si>
  <si>
    <t>07.03.2022</t>
  </si>
  <si>
    <t>08.03.2022</t>
  </si>
  <si>
    <t>09.03.2022</t>
  </si>
  <si>
    <t>10.03.2022</t>
  </si>
  <si>
    <t>11.03.2022</t>
  </si>
  <si>
    <t>12.03.2022</t>
  </si>
  <si>
    <t>13.03.2022</t>
  </si>
  <si>
    <t>14.03.2022</t>
  </si>
  <si>
    <t>15.03.2022</t>
  </si>
  <si>
    <t>16.03.2022</t>
  </si>
  <si>
    <t>17.03.2022</t>
  </si>
  <si>
    <t>18.03.2022</t>
  </si>
  <si>
    <t>19.03.2022</t>
  </si>
  <si>
    <t>20.03.2022</t>
  </si>
  <si>
    <t>21.03.2022</t>
  </si>
  <si>
    <t>22.03.2022</t>
  </si>
  <si>
    <t>23.03.2022</t>
  </si>
  <si>
    <t>24.03.2022</t>
  </si>
  <si>
    <t>25.03.2022</t>
  </si>
  <si>
    <t>26.03.2022</t>
  </si>
  <si>
    <t>27.03.2022</t>
  </si>
  <si>
    <t>28.03.2022</t>
  </si>
  <si>
    <t>29.03.2022</t>
  </si>
  <si>
    <t>30.03.2022</t>
  </si>
  <si>
    <t>31.03.2022</t>
  </si>
  <si>
    <t>BIO MEDICAL WASTE REPORT MONTH OF APRIL - 2022</t>
  </si>
  <si>
    <t>01.04.2022</t>
  </si>
  <si>
    <t>02.04.2022</t>
  </si>
  <si>
    <t>03.04.2022</t>
  </si>
  <si>
    <t>04.04.2022</t>
  </si>
  <si>
    <t>05.04.2022</t>
  </si>
  <si>
    <t>06.04.2022</t>
  </si>
  <si>
    <t>07.04.2022</t>
  </si>
  <si>
    <t>08.04.2022</t>
  </si>
  <si>
    <t>09.04.2022</t>
  </si>
  <si>
    <t>10.04.2022</t>
  </si>
  <si>
    <t>11.04.2022</t>
  </si>
  <si>
    <t>12.04.2022</t>
  </si>
  <si>
    <t>13.04.2022</t>
  </si>
  <si>
    <t>14.04.2022</t>
  </si>
  <si>
    <t>15.04.2022</t>
  </si>
  <si>
    <t>16.04.2022</t>
  </si>
  <si>
    <t>17.04.2022</t>
  </si>
  <si>
    <t>18.04.2022</t>
  </si>
  <si>
    <t>19.04.2022</t>
  </si>
  <si>
    <t>20.04.2022</t>
  </si>
  <si>
    <t>21.04.2022</t>
  </si>
  <si>
    <t>22.04.2022</t>
  </si>
  <si>
    <t>23.04.2022</t>
  </si>
  <si>
    <t>24.04.2022</t>
  </si>
  <si>
    <t>25.04.2022</t>
  </si>
  <si>
    <t>26.04.2022</t>
  </si>
  <si>
    <t>27.04.2022</t>
  </si>
  <si>
    <t>28.04.2022</t>
  </si>
  <si>
    <t>29.04.2022</t>
  </si>
  <si>
    <t>30.04.2022</t>
  </si>
  <si>
    <t>BIO MEDICAL WASTE REPORT MONTH OF MAY - 2022</t>
  </si>
  <si>
    <t>01.05.2022</t>
  </si>
  <si>
    <t>02.05.2022</t>
  </si>
  <si>
    <t>03.05.2022</t>
  </si>
  <si>
    <t>04.05.2022</t>
  </si>
  <si>
    <t>05.05.2022</t>
  </si>
  <si>
    <t>06.05.2022</t>
  </si>
  <si>
    <t>07.05.2022</t>
  </si>
  <si>
    <t>08.05.2022</t>
  </si>
  <si>
    <t>09.05.2022</t>
  </si>
  <si>
    <t>10.05.2022</t>
  </si>
  <si>
    <t>11.05.2022</t>
  </si>
  <si>
    <t>12.05.2022</t>
  </si>
  <si>
    <t>13.05.2022</t>
  </si>
  <si>
    <t>14.05.2022</t>
  </si>
  <si>
    <t>15.05.2022</t>
  </si>
  <si>
    <t>16.05.2022</t>
  </si>
  <si>
    <t>17.05.2022</t>
  </si>
  <si>
    <t>18.05.2022</t>
  </si>
  <si>
    <t>19.05.2022</t>
  </si>
  <si>
    <t>20.05.2022</t>
  </si>
  <si>
    <t>21.05.2022</t>
  </si>
  <si>
    <t>22.05.2022</t>
  </si>
  <si>
    <t>23.05.2022</t>
  </si>
  <si>
    <t>24.05.2022</t>
  </si>
  <si>
    <t>25.05.2022</t>
  </si>
  <si>
    <t>26.05.2022</t>
  </si>
  <si>
    <t>27.05.2022</t>
  </si>
  <si>
    <t>28.05.2022</t>
  </si>
  <si>
    <t>29.05.2022</t>
  </si>
  <si>
    <t>30.05.2022</t>
  </si>
  <si>
    <t>31.05.2022</t>
  </si>
  <si>
    <t>BIO MEDICAL WASTE REPORT MONTH OF JUNE - 2022</t>
  </si>
  <si>
    <t>01.06.2022</t>
  </si>
  <si>
    <t>02.06.2022</t>
  </si>
  <si>
    <t>03.06.2022</t>
  </si>
  <si>
    <t>04.06.2022</t>
  </si>
  <si>
    <t>05.06.2022</t>
  </si>
  <si>
    <t>06.06.2022</t>
  </si>
  <si>
    <t>07.06.2022</t>
  </si>
  <si>
    <t>08.06.2022</t>
  </si>
  <si>
    <t>09.06.2022</t>
  </si>
  <si>
    <t>10.06.2022</t>
  </si>
  <si>
    <t>11.06.2022</t>
  </si>
  <si>
    <t>12.06.2022</t>
  </si>
  <si>
    <t>13.06.2022</t>
  </si>
  <si>
    <t>14.06.2022</t>
  </si>
  <si>
    <t>15.06.2022</t>
  </si>
  <si>
    <t>16.06.2022</t>
  </si>
  <si>
    <t>17.06.2022</t>
  </si>
  <si>
    <t>18.06.2022</t>
  </si>
  <si>
    <t>19.06.2022</t>
  </si>
  <si>
    <t>20.06.2022</t>
  </si>
  <si>
    <t>21.06.2022</t>
  </si>
  <si>
    <t>22.06.2022</t>
  </si>
  <si>
    <t>23.06.2022</t>
  </si>
  <si>
    <t>24.06.2022</t>
  </si>
  <si>
    <t>25.06.2022</t>
  </si>
  <si>
    <t>26.06.2022</t>
  </si>
  <si>
    <t>27.06.2022</t>
  </si>
  <si>
    <t>28.06.2022</t>
  </si>
  <si>
    <t>29.06.2022</t>
  </si>
  <si>
    <t>30.06.2022</t>
  </si>
  <si>
    <t>BIO MEDICAL WASTE REPORT MONTH OF JULY - 2022</t>
  </si>
  <si>
    <t>01.07.2022</t>
  </si>
  <si>
    <t>02.07.2022</t>
  </si>
  <si>
    <t>03.07.2022</t>
  </si>
  <si>
    <t>04.07.2022</t>
  </si>
  <si>
    <t>05.07.2022</t>
  </si>
  <si>
    <t>06.07.2022</t>
  </si>
  <si>
    <t>07.07.2022</t>
  </si>
  <si>
    <t>08.07.2022</t>
  </si>
  <si>
    <t>09.07.2022</t>
  </si>
  <si>
    <t>10.07.2022</t>
  </si>
  <si>
    <t>11.07.2022</t>
  </si>
  <si>
    <t>12.07.2022</t>
  </si>
  <si>
    <t>13.07.2022</t>
  </si>
  <si>
    <t>14.07.2022</t>
  </si>
  <si>
    <t>15.07.2022</t>
  </si>
  <si>
    <t>16.07.2022</t>
  </si>
  <si>
    <t>17.07.2022</t>
  </si>
  <si>
    <t>18.07.2022</t>
  </si>
  <si>
    <t>19.07.2022</t>
  </si>
  <si>
    <t>20.07.2022</t>
  </si>
  <si>
    <t>21.07.2022</t>
  </si>
  <si>
    <t>22.07.2022</t>
  </si>
  <si>
    <t>23.07.2022</t>
  </si>
  <si>
    <t>24.07.2022</t>
  </si>
  <si>
    <t>25.07.2022</t>
  </si>
  <si>
    <t>26.07.2022</t>
  </si>
  <si>
    <t>27.07.2022</t>
  </si>
  <si>
    <t>28.07.2022</t>
  </si>
  <si>
    <t>29.07.2022</t>
  </si>
  <si>
    <t>30.07.2022</t>
  </si>
  <si>
    <t>31.07.2022</t>
  </si>
  <si>
    <t>BIO MEDICAL WASTE REPORT MONTH OF AUGUST - 2022</t>
  </si>
  <si>
    <t>01.08.2022</t>
  </si>
  <si>
    <t>02.08.2022</t>
  </si>
  <si>
    <t>03.08.2022</t>
  </si>
  <si>
    <t>04.08.2022</t>
  </si>
  <si>
    <t>05.08.2022</t>
  </si>
  <si>
    <t>06.08.2022</t>
  </si>
  <si>
    <t>07.08.2022</t>
  </si>
  <si>
    <t>08.08.2022</t>
  </si>
  <si>
    <t>09.08.2022</t>
  </si>
  <si>
    <t>10.08.2022</t>
  </si>
  <si>
    <t>11.08.2022</t>
  </si>
  <si>
    <t>12.08.2022</t>
  </si>
  <si>
    <t>13.08.2022</t>
  </si>
  <si>
    <t>14.08.2022</t>
  </si>
  <si>
    <t>15.08.2022</t>
  </si>
  <si>
    <t>16.08.2022</t>
  </si>
  <si>
    <t>17.08.2022</t>
  </si>
  <si>
    <t>18.08.2022</t>
  </si>
  <si>
    <t>19.08.2022</t>
  </si>
  <si>
    <t>20.08.2022</t>
  </si>
  <si>
    <t>21.08.2022</t>
  </si>
  <si>
    <t>22.08.2022</t>
  </si>
  <si>
    <t>23.08.2022</t>
  </si>
  <si>
    <t>24.08.2022</t>
  </si>
  <si>
    <t>25.08.2022</t>
  </si>
  <si>
    <t>26.08.2022</t>
  </si>
  <si>
    <t>27.08.2022</t>
  </si>
  <si>
    <t>28.08.2022</t>
  </si>
  <si>
    <t>29.08.2022</t>
  </si>
  <si>
    <t>30.08.2022</t>
  </si>
  <si>
    <t>31.08.2022</t>
  </si>
  <si>
    <t>BIO MEDICAL WASTE REPORT MONTH OF SEPTEMBER - 2022</t>
  </si>
  <si>
    <t>01.09.2022</t>
  </si>
  <si>
    <t>02.09.2022</t>
  </si>
  <si>
    <t>03.09.2022</t>
  </si>
  <si>
    <t>04.09.2022</t>
  </si>
  <si>
    <t>05.09.2022</t>
  </si>
  <si>
    <t>06.09.2022</t>
  </si>
  <si>
    <t>07.09.2022</t>
  </si>
  <si>
    <t>08.09.2022</t>
  </si>
  <si>
    <t>09.09.2022</t>
  </si>
  <si>
    <t>10.09.2022</t>
  </si>
  <si>
    <t>11.09.2022</t>
  </si>
  <si>
    <t>12.09.2022</t>
  </si>
  <si>
    <t>13.09.2022</t>
  </si>
  <si>
    <t>14.09.2022</t>
  </si>
  <si>
    <t>15.09.2022</t>
  </si>
  <si>
    <t>16.09.2022</t>
  </si>
  <si>
    <t>17.09.2022</t>
  </si>
  <si>
    <t>18.09.2022</t>
  </si>
  <si>
    <t>19.09.2022</t>
  </si>
  <si>
    <t>20.09.2022</t>
  </si>
  <si>
    <t>21.09.2022</t>
  </si>
  <si>
    <t>22.09.2022</t>
  </si>
  <si>
    <t>23.09.2022</t>
  </si>
  <si>
    <t>24.09.2022</t>
  </si>
  <si>
    <t>25.09.2022</t>
  </si>
  <si>
    <t>26.09.2022</t>
  </si>
  <si>
    <t>27.09.2022</t>
  </si>
  <si>
    <t>28.09.2022</t>
  </si>
  <si>
    <t>29.09.2022</t>
  </si>
  <si>
    <t>30.09.2022</t>
  </si>
  <si>
    <t>BIO MEDICAL WASTE REPORT MONTH OF OCTOBER - 2022</t>
  </si>
  <si>
    <t>01.10.2022</t>
  </si>
  <si>
    <t>02.10.2022</t>
  </si>
  <si>
    <t>03.10.2022</t>
  </si>
  <si>
    <t>04.10.2022</t>
  </si>
  <si>
    <t>05.10.2022</t>
  </si>
  <si>
    <t>06.10.2022</t>
  </si>
  <si>
    <t>07.10.2022</t>
  </si>
  <si>
    <t>08.10.2022</t>
  </si>
  <si>
    <t>09.10.2022</t>
  </si>
  <si>
    <t>10.10.2022</t>
  </si>
  <si>
    <t>11.10.2022</t>
  </si>
  <si>
    <t>12.10.2022</t>
  </si>
  <si>
    <t>13.10.2022</t>
  </si>
  <si>
    <t>14.10.2022</t>
  </si>
  <si>
    <t>15.10.2022</t>
  </si>
  <si>
    <t>16.10.2022</t>
  </si>
  <si>
    <t>17.10.2022</t>
  </si>
  <si>
    <t>18.10.2022</t>
  </si>
  <si>
    <t>19.10.2022</t>
  </si>
  <si>
    <t>20.10.2022</t>
  </si>
  <si>
    <t>21.10.2022</t>
  </si>
  <si>
    <t>22.10.2022</t>
  </si>
  <si>
    <t>23.10.2022</t>
  </si>
  <si>
    <t>24.10.2022</t>
  </si>
  <si>
    <t>25.10.2022</t>
  </si>
  <si>
    <t>26.10.2022</t>
  </si>
  <si>
    <t>27.10.2022</t>
  </si>
  <si>
    <t>28.10.2022</t>
  </si>
  <si>
    <t>29.10.2022</t>
  </si>
  <si>
    <t>30.10.2022</t>
  </si>
  <si>
    <t>31.10.2022</t>
  </si>
  <si>
    <t>BIO MEDICAL WASTE REPORT MONTH OF NOVEMBER - 2022</t>
  </si>
  <si>
    <t>01.11.2022</t>
  </si>
  <si>
    <t>02.11.2022</t>
  </si>
  <si>
    <t>03.11.2022</t>
  </si>
  <si>
    <t>04.11.2022</t>
  </si>
  <si>
    <t>05.11.2022</t>
  </si>
  <si>
    <t>06.11.2022</t>
  </si>
  <si>
    <t>07.11.2022</t>
  </si>
  <si>
    <t>08.11.2022</t>
  </si>
  <si>
    <t>09.11.2022</t>
  </si>
  <si>
    <t>10.11.2022</t>
  </si>
  <si>
    <t>11.11.2022</t>
  </si>
  <si>
    <t>12.11.2022</t>
  </si>
  <si>
    <t>13.11.2022</t>
  </si>
  <si>
    <t>14.11.2022</t>
  </si>
  <si>
    <t>15.11.2022</t>
  </si>
  <si>
    <t>16.11.2022</t>
  </si>
  <si>
    <t>17.11.2022</t>
  </si>
  <si>
    <t>18.11.2022</t>
  </si>
  <si>
    <t>19.11.2022</t>
  </si>
  <si>
    <t>20.11.2022</t>
  </si>
  <si>
    <t>21.11.2022</t>
  </si>
  <si>
    <t>22.11.2022</t>
  </si>
  <si>
    <t>23.11.2022</t>
  </si>
  <si>
    <t>24.11.2022</t>
  </si>
  <si>
    <t>25.11.2022</t>
  </si>
  <si>
    <t>26.11.2022</t>
  </si>
  <si>
    <t>27.11.2022</t>
  </si>
  <si>
    <t>28.11.2022</t>
  </si>
  <si>
    <t>29.11.2022</t>
  </si>
  <si>
    <t>30.11.2022</t>
  </si>
  <si>
    <t>BIO MEDICAL WASTE REPORT MONTH OF DECEMBER - 2022</t>
  </si>
  <si>
    <t>01.12.2022</t>
  </si>
  <si>
    <t>02.12.2022</t>
  </si>
  <si>
    <t>03.12.2022</t>
  </si>
  <si>
    <t>04.12.2022</t>
  </si>
  <si>
    <t>05.12.2022</t>
  </si>
  <si>
    <t>06.12.2022</t>
  </si>
  <si>
    <t>07.12.2022</t>
  </si>
  <si>
    <t>08.12.2022</t>
  </si>
  <si>
    <t>09.12.2022</t>
  </si>
  <si>
    <t>10.12.2022</t>
  </si>
  <si>
    <t>11.12.2022</t>
  </si>
  <si>
    <t>12.12.2022</t>
  </si>
  <si>
    <t>13.12.2022</t>
  </si>
  <si>
    <t>14.12.2022</t>
  </si>
  <si>
    <t>15.12.2022</t>
  </si>
  <si>
    <t>16.12.2022</t>
  </si>
  <si>
    <t>17.12.2022</t>
  </si>
  <si>
    <t>18.12.2022</t>
  </si>
  <si>
    <t>19.12.2022</t>
  </si>
  <si>
    <t>20.12.2022</t>
  </si>
  <si>
    <t>21.12.2022</t>
  </si>
  <si>
    <t>22.12.2022</t>
  </si>
  <si>
    <t>23.12.2022</t>
  </si>
  <si>
    <t>24.12.2022</t>
  </si>
  <si>
    <t>25.12.2022</t>
  </si>
  <si>
    <t>26.12.2022</t>
  </si>
  <si>
    <t>27.12.2022</t>
  </si>
  <si>
    <t>28.12.2022</t>
  </si>
  <si>
    <t>29.12.2022</t>
  </si>
  <si>
    <t>30.12.2022</t>
  </si>
  <si>
    <t>31.12.2022</t>
  </si>
  <si>
    <t>BIO MEDICAL WASTE REPORT MONTH OF JANUARY - 2023</t>
  </si>
  <si>
    <t>01.01.2023</t>
  </si>
  <si>
    <t>02.01.2023</t>
  </si>
  <si>
    <t>03.01.2023</t>
  </si>
  <si>
    <t>04.01.2023</t>
  </si>
  <si>
    <t>05.01.2023</t>
  </si>
  <si>
    <t>06.01.2023</t>
  </si>
  <si>
    <t>07.01.2023</t>
  </si>
  <si>
    <t>08.01.2023</t>
  </si>
  <si>
    <t>09.01.2023</t>
  </si>
  <si>
    <t>10.01.2023</t>
  </si>
  <si>
    <t>11.01.2023</t>
  </si>
  <si>
    <t>12.01.2023</t>
  </si>
  <si>
    <t>13.01.2023</t>
  </si>
  <si>
    <t>14.01.2023</t>
  </si>
  <si>
    <t>15.01.2023</t>
  </si>
  <si>
    <t>16.01.2023</t>
  </si>
  <si>
    <t>17.01.2023</t>
  </si>
  <si>
    <t>18.01.2023</t>
  </si>
  <si>
    <t>19.01.2023</t>
  </si>
  <si>
    <t>20.01.2023</t>
  </si>
  <si>
    <t>21.01.2023</t>
  </si>
  <si>
    <t>22.01.2023</t>
  </si>
  <si>
    <t>23.01.2023</t>
  </si>
  <si>
    <t>24.01.2023</t>
  </si>
  <si>
    <t>25.01.2023</t>
  </si>
  <si>
    <t>26.01.2023</t>
  </si>
  <si>
    <t>27.01.2023</t>
  </si>
  <si>
    <t>28.01.2023</t>
  </si>
  <si>
    <t>29.01.2023</t>
  </si>
  <si>
    <t>30.01.2023</t>
  </si>
  <si>
    <t>31.01.2023</t>
  </si>
  <si>
    <t>BIO MEDICAL WASTE REPORT MONTH OF AUGUST - 2021  (COVID - 19)</t>
  </si>
  <si>
    <t>BIO MEDICAL WASTE REPORT MONTH OF JULY - 2021       (COVID - 19)</t>
  </si>
  <si>
    <t>BIO MEDICAL WASTE REPORT MONTH OF FEBRUARY - 2023</t>
  </si>
  <si>
    <t>01.02.2023</t>
  </si>
  <si>
    <t>02.02.2023</t>
  </si>
  <si>
    <t>03.02.2023</t>
  </si>
  <si>
    <t>04.02.2023</t>
  </si>
  <si>
    <t>05.02.2023</t>
  </si>
  <si>
    <t>06.02.2023</t>
  </si>
  <si>
    <t>07.02.2023</t>
  </si>
  <si>
    <t>08.02.2023</t>
  </si>
  <si>
    <t>09.02.2023</t>
  </si>
  <si>
    <t>10.02.2023</t>
  </si>
  <si>
    <t>11.02.2023</t>
  </si>
  <si>
    <t>12.02.2023</t>
  </si>
  <si>
    <t>13.02.2023</t>
  </si>
  <si>
    <t>14.02.2023</t>
  </si>
  <si>
    <t>15.02.2023</t>
  </si>
  <si>
    <t>16.02.2023</t>
  </si>
  <si>
    <t>17.02.2023</t>
  </si>
  <si>
    <t>18.02.2023</t>
  </si>
  <si>
    <t>19.02.2023</t>
  </si>
  <si>
    <t>20.02.2023</t>
  </si>
  <si>
    <t>21.02.2023</t>
  </si>
  <si>
    <t>22.02.2023</t>
  </si>
  <si>
    <t>23.02.2023</t>
  </si>
  <si>
    <t>24.02.2023</t>
  </si>
  <si>
    <t>25.02.2023</t>
  </si>
  <si>
    <t>26.02.2023</t>
  </si>
  <si>
    <t>27.02.2023</t>
  </si>
  <si>
    <t>28.02.2023</t>
  </si>
  <si>
    <t>01.03.2023</t>
  </si>
  <si>
    <t>02.03.2023</t>
  </si>
  <si>
    <t>03.03.2023</t>
  </si>
  <si>
    <t>04.03.2023</t>
  </si>
  <si>
    <t>05.03.2023</t>
  </si>
  <si>
    <t>06.03.2023</t>
  </si>
  <si>
    <t>07.03.2023</t>
  </si>
  <si>
    <t>08.03.2023</t>
  </si>
  <si>
    <t>09.03.2023</t>
  </si>
  <si>
    <t>10.03.2023</t>
  </si>
  <si>
    <t>12.03.2023</t>
  </si>
  <si>
    <t>13.03.2023</t>
  </si>
  <si>
    <t>14.03.2023</t>
  </si>
  <si>
    <t>16.03.2023</t>
  </si>
  <si>
    <t>17.03.2023</t>
  </si>
  <si>
    <t>18.03.2023</t>
  </si>
  <si>
    <t>19.03.2023</t>
  </si>
  <si>
    <t>20.03.2023</t>
  </si>
  <si>
    <t>21.03.2023</t>
  </si>
  <si>
    <t>22.03.2023</t>
  </si>
  <si>
    <t>23.03.2023</t>
  </si>
  <si>
    <t>24.03.2023</t>
  </si>
  <si>
    <t>25.03.2023</t>
  </si>
  <si>
    <t>26.03.2023</t>
  </si>
  <si>
    <t>27.03.2023</t>
  </si>
  <si>
    <t>28.03.2023</t>
  </si>
  <si>
    <t>29.03.2023</t>
  </si>
  <si>
    <t>30.03.2023</t>
  </si>
  <si>
    <t>31.03.2023</t>
  </si>
  <si>
    <t>BIO MEDICAL WASTE REPORT MONTH OF MARCH - 2023</t>
  </si>
  <si>
    <t>BIO MEDICAL WASTE REPORT MONTH OF MAY - 2023</t>
  </si>
  <si>
    <t>BIO MEDICAL WASTE REPORT MONTH OF APRIL - 2023</t>
  </si>
  <si>
    <t>BIO MEDICAL WASTE REPORT MONTH OF JULY - 2023</t>
  </si>
  <si>
    <t>BIO MEDICAL WASTE REPORT MONTH OF June - 2023</t>
  </si>
  <si>
    <t>BIO MEDICAL WASTE REPORT MONTH OF AUGUST - 2023</t>
  </si>
  <si>
    <t>BIO MEDICAL WASTE REPORT MONTH OF SEPTEMBER - 2023</t>
  </si>
  <si>
    <t>BIO MEDICAL WASTE REPORT MONTH OF OCTOBER - 2023</t>
  </si>
  <si>
    <t>BIO MEDICAL WASTE REPORT MONTH OF DECEMBER - 2023</t>
  </si>
  <si>
    <t>BIO MEDICAL WASTE REPORT MONTH OF NOVEMBER - 2023</t>
  </si>
  <si>
    <t>BIO MEDICAL WASTE REPORT MONTH OF JANUARY - 2024</t>
  </si>
  <si>
    <t>BIO MEDICAL WASTE REPORT MONTH OF FEBRUARY - 2024</t>
  </si>
  <si>
    <t>BIO MEDICAL WASTE REPORT MONTH OF MARCH - 2024</t>
  </si>
  <si>
    <t>BIO MEDICAL WASTE REPORTS MONTH OF APRIL - 2024</t>
  </si>
  <si>
    <t>OTY</t>
  </si>
  <si>
    <t>KGS</t>
  </si>
  <si>
    <t>BIOMEDICAL WASTE REPORTS MONTH OF MAY - 2024</t>
  </si>
  <si>
    <t>QTY</t>
  </si>
  <si>
    <t>BIOMEDICAL WASTE REPORTS MONTH OF JUNE - 2024</t>
  </si>
  <si>
    <t>BIOMEDICAL WASTE REPORTS MONTH OF JULY - 2024</t>
  </si>
  <si>
    <t xml:space="preserve"> </t>
  </si>
  <si>
    <t>BIOMEDICAL WASTE REPORTS MONTH OF AUGUST - 2024</t>
  </si>
  <si>
    <t>31-09-2024</t>
  </si>
  <si>
    <t>BIOMEDICAL WASTE REPORTS MONTH OF SEPTEMBER - 2024</t>
  </si>
  <si>
    <t>BIOMEDICAL WASTE REPORTS MONTH OF OCTOBER- 2024</t>
  </si>
  <si>
    <t>BIOMEDICAL WASTE REPORTS MONTH OF NOVEMBER- 2024</t>
  </si>
  <si>
    <t>BIOMEDICAL WASTE REPORTS MONTH OF DECEMBER- 2024</t>
  </si>
  <si>
    <t>BIOMEDICAL WASTE REPORTS MONTH OF JANUARY-2025</t>
  </si>
</sst>
</file>

<file path=xl/styles.xml><?xml version="1.0" encoding="utf-8"?>
<styleSheet xmlns="http://schemas.openxmlformats.org/spreadsheetml/2006/main">
  <numFmts count="1">
    <numFmt numFmtId="164" formatCode="[$-14009]dd\-mm\-yy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ndalus"/>
      <family val="1"/>
    </font>
    <font>
      <sz val="11"/>
      <color theme="1"/>
      <name val="Candara"/>
      <family val="2"/>
    </font>
    <font>
      <sz val="12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5">
    <xf numFmtId="0" fontId="0" fillId="0" borderId="0" xfId="0"/>
    <xf numFmtId="0" fontId="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" fillId="0" borderId="0" xfId="0" applyFont="1"/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8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14" fontId="0" fillId="0" borderId="0" xfId="0" applyNumberFormat="1"/>
    <xf numFmtId="164" fontId="0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164" fontId="0" fillId="0" borderId="0" xfId="0" applyNumberFormat="1"/>
    <xf numFmtId="0" fontId="0" fillId="0" borderId="0" xfId="0" applyFill="1" applyBorder="1"/>
    <xf numFmtId="164" fontId="1" fillId="0" borderId="0" xfId="0" applyNumberFormat="1" applyFont="1"/>
    <xf numFmtId="0" fontId="0" fillId="0" borderId="1" xfId="0" applyBorder="1" applyAlignment="1">
      <alignment horizontal="center"/>
    </xf>
    <xf numFmtId="0" fontId="0" fillId="7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6" fillId="0" borderId="3" xfId="0" applyNumberFormat="1" applyFont="1" applyBorder="1" applyAlignment="1">
      <alignment horizontal="center" vertical="center"/>
    </xf>
    <xf numFmtId="164" fontId="5" fillId="0" borderId="0" xfId="0" applyNumberFormat="1" applyFont="1"/>
    <xf numFmtId="164" fontId="6" fillId="0" borderId="0" xfId="0" applyNumberFormat="1" applyFont="1"/>
    <xf numFmtId="0" fontId="5" fillId="0" borderId="0" xfId="0" applyFont="1" applyFill="1" applyBorder="1" applyAlignment="1">
      <alignment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1" fillId="0" borderId="0" xfId="0" applyFont="1"/>
    <xf numFmtId="0" fontId="12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164" fontId="11" fillId="0" borderId="0" xfId="0" applyNumberFormat="1" applyFont="1"/>
    <xf numFmtId="0" fontId="0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/>
    <xf numFmtId="0" fontId="1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/>
    <xf numFmtId="0" fontId="0" fillId="7" borderId="1" xfId="0" applyFill="1" applyBorder="1"/>
    <xf numFmtId="0" fontId="0" fillId="6" borderId="1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/>
    <xf numFmtId="0" fontId="0" fillId="0" borderId="1" xfId="0" applyFill="1" applyBorder="1"/>
    <xf numFmtId="0" fontId="0" fillId="0" borderId="4" xfId="0" applyBorder="1" applyAlignment="1">
      <alignment horizontal="center" vertical="center"/>
    </xf>
    <xf numFmtId="0" fontId="0" fillId="3" borderId="0" xfId="0" applyFill="1" applyBorder="1" applyAlignment="1"/>
    <xf numFmtId="0" fontId="7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0" borderId="0" xfId="0" applyAlignment="1">
      <alignment wrapText="1"/>
    </xf>
    <xf numFmtId="0" fontId="17" fillId="4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1" xfId="0" applyFont="1" applyBorder="1"/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1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9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164" fontId="0" fillId="3" borderId="4" xfId="0" applyNumberFormat="1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" xfId="0" applyFill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4" fontId="0" fillId="0" borderId="6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37"/>
  <sheetViews>
    <sheetView workbookViewId="0">
      <selection activeCell="B38" sqref="B38"/>
    </sheetView>
  </sheetViews>
  <sheetFormatPr defaultRowHeight="15"/>
  <cols>
    <col min="2" max="2" width="11.7109375" style="63" bestFit="1" customWidth="1"/>
  </cols>
  <sheetData>
    <row r="2" spans="1:17" ht="25.5">
      <c r="A2" s="247" t="s">
        <v>20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17">
      <c r="A3" s="248" t="s">
        <v>0</v>
      </c>
      <c r="B3" s="249" t="s">
        <v>1</v>
      </c>
      <c r="C3" s="250" t="s">
        <v>2</v>
      </c>
      <c r="D3" s="250"/>
      <c r="E3" s="251" t="s">
        <v>3</v>
      </c>
      <c r="F3" s="251"/>
      <c r="G3" s="252" t="s">
        <v>4</v>
      </c>
      <c r="H3" s="252"/>
      <c r="I3" s="253" t="s">
        <v>5</v>
      </c>
      <c r="J3" s="253"/>
      <c r="K3" s="254" t="s">
        <v>6</v>
      </c>
      <c r="L3" s="254"/>
    </row>
    <row r="4" spans="1:17">
      <c r="A4" s="248"/>
      <c r="B4" s="249"/>
      <c r="C4" s="1" t="s">
        <v>7</v>
      </c>
      <c r="D4" s="1" t="s">
        <v>8</v>
      </c>
      <c r="E4" s="2" t="s">
        <v>7</v>
      </c>
      <c r="F4" s="2" t="s">
        <v>8</v>
      </c>
      <c r="G4" s="3" t="s">
        <v>7</v>
      </c>
      <c r="H4" s="3" t="s">
        <v>8</v>
      </c>
      <c r="I4" s="47" t="s">
        <v>7</v>
      </c>
      <c r="J4" s="47" t="s">
        <v>8</v>
      </c>
      <c r="K4" s="4" t="s">
        <v>7</v>
      </c>
      <c r="L4" s="4" t="s">
        <v>8</v>
      </c>
    </row>
    <row r="5" spans="1:17">
      <c r="A5" s="5">
        <v>1</v>
      </c>
      <c r="B5" s="60">
        <v>43497</v>
      </c>
      <c r="C5" s="6">
        <v>31</v>
      </c>
      <c r="D5" s="6">
        <v>151</v>
      </c>
      <c r="E5" s="6">
        <v>37</v>
      </c>
      <c r="F5" s="6">
        <v>163</v>
      </c>
      <c r="G5" s="6">
        <v>8</v>
      </c>
      <c r="H5" s="6">
        <v>42</v>
      </c>
      <c r="I5" s="6">
        <v>2</v>
      </c>
      <c r="J5" s="6">
        <v>4</v>
      </c>
      <c r="K5" s="7">
        <f>SUM(C5,E5,G5,I5)</f>
        <v>78</v>
      </c>
      <c r="L5" s="7">
        <f>SUM(D5,F5,H5,J5)</f>
        <v>360</v>
      </c>
    </row>
    <row r="6" spans="1:17">
      <c r="A6" s="5">
        <v>2</v>
      </c>
      <c r="B6" s="60">
        <v>43498</v>
      </c>
      <c r="C6" s="6" t="s">
        <v>31</v>
      </c>
      <c r="D6" s="26" t="s">
        <v>31</v>
      </c>
      <c r="E6" s="26" t="s">
        <v>31</v>
      </c>
      <c r="F6" s="26" t="s">
        <v>31</v>
      </c>
      <c r="G6" s="26" t="s">
        <v>31</v>
      </c>
      <c r="H6" s="26" t="s">
        <v>31</v>
      </c>
      <c r="I6" s="26" t="s">
        <v>31</v>
      </c>
      <c r="J6" s="26" t="s">
        <v>31</v>
      </c>
      <c r="K6" s="7">
        <f t="shared" ref="K6:K32" si="0">SUM(C6,E6,G6,I6)</f>
        <v>0</v>
      </c>
      <c r="L6" s="7">
        <f t="shared" ref="L6:L32" si="1">SUM(D6,F6,H6,J6)</f>
        <v>0</v>
      </c>
    </row>
    <row r="7" spans="1:17">
      <c r="A7" s="5">
        <v>3</v>
      </c>
      <c r="B7" s="60">
        <v>43499</v>
      </c>
      <c r="C7" s="26" t="s">
        <v>31</v>
      </c>
      <c r="D7" s="26" t="s">
        <v>31</v>
      </c>
      <c r="E7" s="26" t="s">
        <v>31</v>
      </c>
      <c r="F7" s="26" t="s">
        <v>31</v>
      </c>
      <c r="G7" s="26" t="s">
        <v>31</v>
      </c>
      <c r="H7" s="26" t="s">
        <v>31</v>
      </c>
      <c r="I7" s="26" t="s">
        <v>31</v>
      </c>
      <c r="J7" s="26" t="s">
        <v>31</v>
      </c>
      <c r="K7" s="7">
        <f t="shared" si="0"/>
        <v>0</v>
      </c>
      <c r="L7" s="7">
        <f t="shared" si="1"/>
        <v>0</v>
      </c>
    </row>
    <row r="8" spans="1:17">
      <c r="A8" s="5">
        <v>4</v>
      </c>
      <c r="B8" s="60">
        <v>43500</v>
      </c>
      <c r="C8" s="26" t="s">
        <v>31</v>
      </c>
      <c r="D8" s="26" t="s">
        <v>31</v>
      </c>
      <c r="E8" s="26" t="s">
        <v>31</v>
      </c>
      <c r="F8" s="26" t="s">
        <v>31</v>
      </c>
      <c r="G8" s="26" t="s">
        <v>31</v>
      </c>
      <c r="H8" s="26" t="s">
        <v>31</v>
      </c>
      <c r="I8" s="26" t="s">
        <v>31</v>
      </c>
      <c r="J8" s="26" t="s">
        <v>31</v>
      </c>
      <c r="K8" s="7">
        <f t="shared" si="0"/>
        <v>0</v>
      </c>
      <c r="L8" s="7">
        <f t="shared" si="1"/>
        <v>0</v>
      </c>
    </row>
    <row r="9" spans="1:17">
      <c r="A9" s="5">
        <v>5</v>
      </c>
      <c r="B9" s="60">
        <v>43501</v>
      </c>
      <c r="C9" s="6">
        <v>38</v>
      </c>
      <c r="D9" s="6">
        <v>168</v>
      </c>
      <c r="E9" s="6">
        <v>43</v>
      </c>
      <c r="F9" s="6">
        <v>62</v>
      </c>
      <c r="G9" s="6">
        <v>13</v>
      </c>
      <c r="H9" s="6">
        <v>62</v>
      </c>
      <c r="I9" s="6">
        <v>2</v>
      </c>
      <c r="J9" s="6">
        <v>6</v>
      </c>
      <c r="K9" s="7">
        <f t="shared" si="0"/>
        <v>96</v>
      </c>
      <c r="L9" s="7">
        <f t="shared" si="1"/>
        <v>298</v>
      </c>
    </row>
    <row r="10" spans="1:17">
      <c r="A10" s="5">
        <v>6</v>
      </c>
      <c r="B10" s="60">
        <v>43502</v>
      </c>
      <c r="C10" s="26" t="s">
        <v>31</v>
      </c>
      <c r="D10" s="26" t="s">
        <v>31</v>
      </c>
      <c r="E10" s="26" t="s">
        <v>31</v>
      </c>
      <c r="F10" s="26" t="s">
        <v>31</v>
      </c>
      <c r="G10" s="26" t="s">
        <v>31</v>
      </c>
      <c r="H10" s="26" t="s">
        <v>31</v>
      </c>
      <c r="I10" s="26" t="s">
        <v>31</v>
      </c>
      <c r="J10" s="26" t="s">
        <v>31</v>
      </c>
      <c r="K10" s="7">
        <f t="shared" si="0"/>
        <v>0</v>
      </c>
      <c r="L10" s="7">
        <f t="shared" si="1"/>
        <v>0</v>
      </c>
    </row>
    <row r="11" spans="1:17">
      <c r="A11" s="5">
        <v>7</v>
      </c>
      <c r="B11" s="60">
        <v>43503</v>
      </c>
      <c r="C11" s="6">
        <v>8</v>
      </c>
      <c r="D11" s="6">
        <v>58</v>
      </c>
      <c r="E11" s="6">
        <v>16</v>
      </c>
      <c r="F11" s="6">
        <v>54</v>
      </c>
      <c r="G11" s="6">
        <v>3</v>
      </c>
      <c r="H11" s="6">
        <v>15</v>
      </c>
      <c r="I11" s="6">
        <v>0</v>
      </c>
      <c r="J11" s="6">
        <v>0</v>
      </c>
      <c r="K11" s="7">
        <f t="shared" si="0"/>
        <v>27</v>
      </c>
      <c r="L11" s="7">
        <f t="shared" si="1"/>
        <v>127</v>
      </c>
      <c r="Q11" s="59"/>
    </row>
    <row r="12" spans="1:17">
      <c r="A12" s="5">
        <v>8</v>
      </c>
      <c r="B12" s="60">
        <v>43504</v>
      </c>
      <c r="C12" s="26" t="s">
        <v>31</v>
      </c>
      <c r="D12" s="26" t="s">
        <v>31</v>
      </c>
      <c r="E12" s="26" t="s">
        <v>31</v>
      </c>
      <c r="F12" s="26" t="s">
        <v>31</v>
      </c>
      <c r="G12" s="26" t="s">
        <v>31</v>
      </c>
      <c r="H12" s="26" t="s">
        <v>31</v>
      </c>
      <c r="I12" s="26" t="s">
        <v>31</v>
      </c>
      <c r="J12" s="26" t="s">
        <v>31</v>
      </c>
      <c r="K12" s="7">
        <f t="shared" si="0"/>
        <v>0</v>
      </c>
      <c r="L12" s="7">
        <f t="shared" si="1"/>
        <v>0</v>
      </c>
      <c r="Q12" s="59"/>
    </row>
    <row r="13" spans="1:17">
      <c r="A13" s="5">
        <v>9</v>
      </c>
      <c r="B13" s="60">
        <v>43505</v>
      </c>
      <c r="C13" s="26" t="s">
        <v>31</v>
      </c>
      <c r="D13" s="26" t="s">
        <v>31</v>
      </c>
      <c r="E13" s="26" t="s">
        <v>31</v>
      </c>
      <c r="F13" s="26" t="s">
        <v>31</v>
      </c>
      <c r="G13" s="26" t="s">
        <v>31</v>
      </c>
      <c r="H13" s="26" t="s">
        <v>31</v>
      </c>
      <c r="I13" s="26" t="s">
        <v>31</v>
      </c>
      <c r="J13" s="26" t="s">
        <v>31</v>
      </c>
      <c r="K13" s="7">
        <f t="shared" si="0"/>
        <v>0</v>
      </c>
      <c r="L13" s="7">
        <f t="shared" si="1"/>
        <v>0</v>
      </c>
      <c r="Q13" s="59"/>
    </row>
    <row r="14" spans="1:17">
      <c r="A14" s="5">
        <v>10</v>
      </c>
      <c r="B14" s="60">
        <v>43506</v>
      </c>
      <c r="C14" s="26" t="s">
        <v>31</v>
      </c>
      <c r="D14" s="26" t="s">
        <v>31</v>
      </c>
      <c r="E14" s="26" t="s">
        <v>31</v>
      </c>
      <c r="F14" s="26" t="s">
        <v>31</v>
      </c>
      <c r="G14" s="26" t="s">
        <v>31</v>
      </c>
      <c r="H14" s="26" t="s">
        <v>31</v>
      </c>
      <c r="I14" s="26" t="s">
        <v>31</v>
      </c>
      <c r="J14" s="26" t="s">
        <v>31</v>
      </c>
      <c r="K14" s="7">
        <f t="shared" si="0"/>
        <v>0</v>
      </c>
      <c r="L14" s="7">
        <f t="shared" si="1"/>
        <v>0</v>
      </c>
      <c r="Q14" s="59"/>
    </row>
    <row r="15" spans="1:17">
      <c r="A15" s="5">
        <v>11</v>
      </c>
      <c r="B15" s="60">
        <v>43507</v>
      </c>
      <c r="C15" s="6">
        <v>30</v>
      </c>
      <c r="D15" s="6">
        <v>70</v>
      </c>
      <c r="E15" s="6">
        <v>45</v>
      </c>
      <c r="F15" s="6">
        <v>74</v>
      </c>
      <c r="G15" s="6" t="s">
        <v>31</v>
      </c>
      <c r="H15" s="6" t="s">
        <v>31</v>
      </c>
      <c r="I15" s="6" t="s">
        <v>31</v>
      </c>
      <c r="J15" s="6" t="s">
        <v>31</v>
      </c>
      <c r="K15" s="7">
        <f t="shared" si="0"/>
        <v>75</v>
      </c>
      <c r="L15" s="7">
        <f t="shared" si="1"/>
        <v>144</v>
      </c>
      <c r="Q15" s="59"/>
    </row>
    <row r="16" spans="1:17">
      <c r="A16" s="5">
        <v>12</v>
      </c>
      <c r="B16" s="60">
        <v>43508</v>
      </c>
      <c r="C16" s="26" t="s">
        <v>31</v>
      </c>
      <c r="D16" s="26" t="s">
        <v>31</v>
      </c>
      <c r="E16" s="26" t="s">
        <v>31</v>
      </c>
      <c r="F16" s="26" t="s">
        <v>31</v>
      </c>
      <c r="G16" s="26" t="s">
        <v>31</v>
      </c>
      <c r="H16" s="26" t="s">
        <v>31</v>
      </c>
      <c r="I16" s="26" t="s">
        <v>31</v>
      </c>
      <c r="J16" s="26" t="s">
        <v>31</v>
      </c>
      <c r="K16" s="7">
        <f t="shared" si="0"/>
        <v>0</v>
      </c>
      <c r="L16" s="7">
        <f t="shared" si="1"/>
        <v>0</v>
      </c>
      <c r="Q16" s="59"/>
    </row>
    <row r="17" spans="1:17">
      <c r="A17" s="5">
        <v>13</v>
      </c>
      <c r="B17" s="60">
        <v>43509</v>
      </c>
      <c r="C17" s="6">
        <v>10</v>
      </c>
      <c r="D17" s="6">
        <v>27</v>
      </c>
      <c r="E17" s="6">
        <v>15</v>
      </c>
      <c r="F17" s="6">
        <v>32</v>
      </c>
      <c r="G17" s="6">
        <v>17</v>
      </c>
      <c r="H17" s="6">
        <v>54</v>
      </c>
      <c r="I17" s="6">
        <v>7</v>
      </c>
      <c r="J17" s="6">
        <v>14</v>
      </c>
      <c r="K17" s="7">
        <f t="shared" si="0"/>
        <v>49</v>
      </c>
      <c r="L17" s="7">
        <f t="shared" si="1"/>
        <v>127</v>
      </c>
      <c r="Q17" s="59"/>
    </row>
    <row r="18" spans="1:17">
      <c r="A18" s="5">
        <v>14</v>
      </c>
      <c r="B18" s="60">
        <v>43510</v>
      </c>
      <c r="C18" s="26" t="s">
        <v>31</v>
      </c>
      <c r="D18" s="26" t="s">
        <v>31</v>
      </c>
      <c r="E18" s="26" t="s">
        <v>31</v>
      </c>
      <c r="F18" s="26" t="s">
        <v>31</v>
      </c>
      <c r="G18" s="26" t="s">
        <v>31</v>
      </c>
      <c r="H18" s="26" t="s">
        <v>31</v>
      </c>
      <c r="I18" s="26" t="s">
        <v>31</v>
      </c>
      <c r="J18" s="26" t="s">
        <v>31</v>
      </c>
      <c r="K18" s="7">
        <f t="shared" si="0"/>
        <v>0</v>
      </c>
      <c r="L18" s="7">
        <f t="shared" si="1"/>
        <v>0</v>
      </c>
      <c r="Q18" s="59"/>
    </row>
    <row r="19" spans="1:17">
      <c r="A19" s="5">
        <v>15</v>
      </c>
      <c r="B19" s="60">
        <v>43511</v>
      </c>
      <c r="C19" s="6">
        <v>15</v>
      </c>
      <c r="D19" s="6">
        <v>68</v>
      </c>
      <c r="E19" s="6">
        <v>10</v>
      </c>
      <c r="F19" s="6">
        <v>48</v>
      </c>
      <c r="G19" s="6">
        <v>10</v>
      </c>
      <c r="H19" s="6">
        <v>30</v>
      </c>
      <c r="I19" s="6">
        <v>6</v>
      </c>
      <c r="J19" s="6">
        <v>18</v>
      </c>
      <c r="K19" s="7">
        <f t="shared" si="0"/>
        <v>41</v>
      </c>
      <c r="L19" s="7">
        <f t="shared" si="1"/>
        <v>164</v>
      </c>
      <c r="Q19" s="59"/>
    </row>
    <row r="20" spans="1:17">
      <c r="A20" s="5">
        <v>16</v>
      </c>
      <c r="B20" s="60">
        <v>43512</v>
      </c>
      <c r="C20" s="26" t="s">
        <v>31</v>
      </c>
      <c r="D20" s="26" t="s">
        <v>31</v>
      </c>
      <c r="E20" s="26" t="s">
        <v>31</v>
      </c>
      <c r="F20" s="26" t="s">
        <v>31</v>
      </c>
      <c r="G20" s="26" t="s">
        <v>31</v>
      </c>
      <c r="H20" s="26" t="s">
        <v>31</v>
      </c>
      <c r="I20" s="26" t="s">
        <v>31</v>
      </c>
      <c r="J20" s="26" t="s">
        <v>31</v>
      </c>
      <c r="K20" s="7">
        <f t="shared" si="0"/>
        <v>0</v>
      </c>
      <c r="L20" s="7">
        <f t="shared" si="1"/>
        <v>0</v>
      </c>
      <c r="Q20" s="59"/>
    </row>
    <row r="21" spans="1:17">
      <c r="A21" s="5">
        <v>17</v>
      </c>
      <c r="B21" s="60">
        <v>43513</v>
      </c>
      <c r="C21" s="26" t="s">
        <v>31</v>
      </c>
      <c r="D21" s="26" t="s">
        <v>31</v>
      </c>
      <c r="E21" s="26" t="s">
        <v>31</v>
      </c>
      <c r="F21" s="26" t="s">
        <v>31</v>
      </c>
      <c r="G21" s="26" t="s">
        <v>31</v>
      </c>
      <c r="H21" s="26" t="s">
        <v>31</v>
      </c>
      <c r="I21" s="26" t="s">
        <v>31</v>
      </c>
      <c r="J21" s="26" t="s">
        <v>31</v>
      </c>
      <c r="K21" s="7">
        <f t="shared" si="0"/>
        <v>0</v>
      </c>
      <c r="L21" s="7">
        <f t="shared" si="1"/>
        <v>0</v>
      </c>
      <c r="Q21" s="59"/>
    </row>
    <row r="22" spans="1:17">
      <c r="A22" s="5">
        <v>18</v>
      </c>
      <c r="B22" s="60">
        <v>43514</v>
      </c>
      <c r="C22" s="6">
        <v>12</v>
      </c>
      <c r="D22" s="6">
        <v>28</v>
      </c>
      <c r="E22" s="6">
        <v>9</v>
      </c>
      <c r="F22" s="6">
        <v>30</v>
      </c>
      <c r="G22" s="6">
        <v>15</v>
      </c>
      <c r="H22" s="6">
        <v>42</v>
      </c>
      <c r="I22" s="6">
        <v>3</v>
      </c>
      <c r="J22" s="6">
        <v>18</v>
      </c>
      <c r="K22" s="7">
        <f t="shared" si="0"/>
        <v>39</v>
      </c>
      <c r="L22" s="7">
        <f t="shared" si="1"/>
        <v>118</v>
      </c>
      <c r="Q22" s="59"/>
    </row>
    <row r="23" spans="1:17">
      <c r="A23" s="5">
        <v>19</v>
      </c>
      <c r="B23" s="60">
        <v>43515</v>
      </c>
      <c r="C23" s="26" t="s">
        <v>31</v>
      </c>
      <c r="D23" s="26" t="s">
        <v>31</v>
      </c>
      <c r="E23" s="26" t="s">
        <v>31</v>
      </c>
      <c r="F23" s="26" t="s">
        <v>31</v>
      </c>
      <c r="G23" s="26" t="s">
        <v>31</v>
      </c>
      <c r="H23" s="26" t="s">
        <v>31</v>
      </c>
      <c r="I23" s="26" t="s">
        <v>31</v>
      </c>
      <c r="J23" s="26" t="s">
        <v>31</v>
      </c>
      <c r="K23" s="7">
        <f t="shared" si="0"/>
        <v>0</v>
      </c>
      <c r="L23" s="7">
        <f t="shared" si="1"/>
        <v>0</v>
      </c>
    </row>
    <row r="24" spans="1:17">
      <c r="A24" s="5">
        <v>20</v>
      </c>
      <c r="B24" s="60">
        <v>43516</v>
      </c>
      <c r="C24" s="6">
        <v>7</v>
      </c>
      <c r="D24" s="6">
        <v>48</v>
      </c>
      <c r="E24" s="6">
        <v>8</v>
      </c>
      <c r="F24" s="6">
        <v>36</v>
      </c>
      <c r="G24" s="6">
        <v>5</v>
      </c>
      <c r="H24" s="6">
        <v>21</v>
      </c>
      <c r="I24" s="6" t="s">
        <v>31</v>
      </c>
      <c r="J24" s="6" t="s">
        <v>31</v>
      </c>
      <c r="K24" s="7">
        <f t="shared" si="0"/>
        <v>20</v>
      </c>
      <c r="L24" s="7">
        <f t="shared" si="1"/>
        <v>105</v>
      </c>
    </row>
    <row r="25" spans="1:17">
      <c r="A25" s="5">
        <v>21</v>
      </c>
      <c r="B25" s="60">
        <v>43517</v>
      </c>
      <c r="C25" s="6">
        <v>4</v>
      </c>
      <c r="D25" s="6">
        <v>14.94</v>
      </c>
      <c r="E25" s="6">
        <v>8</v>
      </c>
      <c r="F25" s="6">
        <v>27.3</v>
      </c>
      <c r="G25" s="6">
        <v>3</v>
      </c>
      <c r="H25" s="6">
        <v>13</v>
      </c>
      <c r="I25" s="6">
        <v>6</v>
      </c>
      <c r="J25" s="6">
        <v>18</v>
      </c>
      <c r="K25" s="7">
        <f t="shared" si="0"/>
        <v>21</v>
      </c>
      <c r="L25" s="7">
        <f t="shared" si="1"/>
        <v>73.240000000000009</v>
      </c>
    </row>
    <row r="26" spans="1:17">
      <c r="A26" s="5">
        <v>22</v>
      </c>
      <c r="B26" s="60">
        <v>43518</v>
      </c>
      <c r="C26" s="6">
        <v>3</v>
      </c>
      <c r="D26" s="6">
        <v>18.899999999999999</v>
      </c>
      <c r="E26" s="6">
        <v>7</v>
      </c>
      <c r="F26" s="6">
        <v>40</v>
      </c>
      <c r="G26" s="6">
        <v>6</v>
      </c>
      <c r="H26" s="6">
        <v>32</v>
      </c>
      <c r="I26" s="6">
        <v>9</v>
      </c>
      <c r="J26" s="6">
        <v>15</v>
      </c>
      <c r="K26" s="7">
        <f t="shared" si="0"/>
        <v>25</v>
      </c>
      <c r="L26" s="7">
        <f t="shared" si="1"/>
        <v>105.9</v>
      </c>
    </row>
    <row r="27" spans="1:17">
      <c r="A27" s="5">
        <v>23</v>
      </c>
      <c r="B27" s="60">
        <v>43519</v>
      </c>
      <c r="C27" s="26" t="s">
        <v>31</v>
      </c>
      <c r="D27" s="26" t="s">
        <v>31</v>
      </c>
      <c r="E27" s="26" t="s">
        <v>31</v>
      </c>
      <c r="F27" s="26" t="s">
        <v>31</v>
      </c>
      <c r="G27" s="26" t="s">
        <v>31</v>
      </c>
      <c r="H27" s="26" t="s">
        <v>31</v>
      </c>
      <c r="I27" s="26" t="s">
        <v>31</v>
      </c>
      <c r="J27" s="26" t="s">
        <v>31</v>
      </c>
      <c r="K27" s="7">
        <f t="shared" si="0"/>
        <v>0</v>
      </c>
      <c r="L27" s="7">
        <f t="shared" si="1"/>
        <v>0</v>
      </c>
    </row>
    <row r="28" spans="1:17">
      <c r="A28" s="5">
        <v>24</v>
      </c>
      <c r="B28" s="60">
        <v>43520</v>
      </c>
      <c r="C28" s="6">
        <v>20</v>
      </c>
      <c r="D28" s="6">
        <v>89</v>
      </c>
      <c r="E28" s="6">
        <v>22</v>
      </c>
      <c r="F28" s="6">
        <v>161</v>
      </c>
      <c r="G28" s="6">
        <v>6</v>
      </c>
      <c r="H28" s="6">
        <v>32</v>
      </c>
      <c r="I28" s="6" t="s">
        <v>31</v>
      </c>
      <c r="J28" s="6" t="s">
        <v>31</v>
      </c>
      <c r="K28" s="7">
        <f t="shared" si="0"/>
        <v>48</v>
      </c>
      <c r="L28" s="7">
        <f t="shared" si="1"/>
        <v>282</v>
      </c>
    </row>
    <row r="29" spans="1:17">
      <c r="A29" s="5">
        <v>25</v>
      </c>
      <c r="B29" s="60">
        <v>43521</v>
      </c>
      <c r="C29" s="26" t="s">
        <v>31</v>
      </c>
      <c r="D29" s="26" t="s">
        <v>31</v>
      </c>
      <c r="E29" s="26" t="s">
        <v>31</v>
      </c>
      <c r="F29" s="26" t="s">
        <v>31</v>
      </c>
      <c r="G29" s="26" t="s">
        <v>31</v>
      </c>
      <c r="H29" s="26" t="s">
        <v>31</v>
      </c>
      <c r="I29" s="26" t="s">
        <v>31</v>
      </c>
      <c r="J29" s="26" t="s">
        <v>31</v>
      </c>
      <c r="K29" s="7">
        <f t="shared" si="0"/>
        <v>0</v>
      </c>
      <c r="L29" s="7">
        <f t="shared" si="1"/>
        <v>0</v>
      </c>
    </row>
    <row r="30" spans="1:17">
      <c r="A30" s="5">
        <v>26</v>
      </c>
      <c r="B30" s="60">
        <v>43522</v>
      </c>
      <c r="C30" s="26" t="s">
        <v>31</v>
      </c>
      <c r="D30" s="26" t="s">
        <v>31</v>
      </c>
      <c r="E30" s="26" t="s">
        <v>31</v>
      </c>
      <c r="F30" s="26" t="s">
        <v>31</v>
      </c>
      <c r="G30" s="26" t="s">
        <v>31</v>
      </c>
      <c r="H30" s="26" t="s">
        <v>31</v>
      </c>
      <c r="I30" s="26" t="s">
        <v>31</v>
      </c>
      <c r="J30" s="26" t="s">
        <v>31</v>
      </c>
      <c r="K30" s="7">
        <f t="shared" si="0"/>
        <v>0</v>
      </c>
      <c r="L30" s="7">
        <f t="shared" si="1"/>
        <v>0</v>
      </c>
    </row>
    <row r="31" spans="1:17">
      <c r="A31" s="5">
        <v>27</v>
      </c>
      <c r="B31" s="60">
        <v>43523</v>
      </c>
      <c r="C31" s="26" t="s">
        <v>31</v>
      </c>
      <c r="D31" s="26" t="s">
        <v>31</v>
      </c>
      <c r="E31" s="26" t="s">
        <v>31</v>
      </c>
      <c r="F31" s="26" t="s">
        <v>31</v>
      </c>
      <c r="G31" s="26" t="s">
        <v>31</v>
      </c>
      <c r="H31" s="26" t="s">
        <v>31</v>
      </c>
      <c r="I31" s="26" t="s">
        <v>31</v>
      </c>
      <c r="J31" s="26" t="s">
        <v>31</v>
      </c>
      <c r="K31" s="7">
        <f t="shared" si="0"/>
        <v>0</v>
      </c>
      <c r="L31" s="7">
        <f t="shared" si="1"/>
        <v>0</v>
      </c>
    </row>
    <row r="32" spans="1:17">
      <c r="A32" s="5">
        <v>28</v>
      </c>
      <c r="B32" s="60">
        <v>43524</v>
      </c>
      <c r="C32" s="6">
        <v>42</v>
      </c>
      <c r="D32" s="6">
        <v>180</v>
      </c>
      <c r="E32" s="6">
        <v>35</v>
      </c>
      <c r="F32" s="6">
        <v>190</v>
      </c>
      <c r="G32" s="6">
        <v>15</v>
      </c>
      <c r="H32" s="6">
        <v>78</v>
      </c>
      <c r="I32" s="6" t="s">
        <v>31</v>
      </c>
      <c r="J32" s="6" t="s">
        <v>31</v>
      </c>
      <c r="K32" s="7">
        <f t="shared" si="0"/>
        <v>92</v>
      </c>
      <c r="L32" s="7">
        <f t="shared" si="1"/>
        <v>448</v>
      </c>
    </row>
    <row r="33" spans="1:13" s="50" customFormat="1" ht="25.5" customHeight="1">
      <c r="A33" s="244" t="s">
        <v>6</v>
      </c>
      <c r="B33" s="245"/>
      <c r="C33" s="42">
        <f t="shared" ref="C33:L33" si="2">SUM(C5:C32)</f>
        <v>220</v>
      </c>
      <c r="D33" s="42">
        <f t="shared" si="2"/>
        <v>920.84</v>
      </c>
      <c r="E33" s="42">
        <f t="shared" si="2"/>
        <v>255</v>
      </c>
      <c r="F33" s="42">
        <f t="shared" si="2"/>
        <v>917.3</v>
      </c>
      <c r="G33" s="42">
        <f t="shared" si="2"/>
        <v>101</v>
      </c>
      <c r="H33" s="42">
        <f t="shared" si="2"/>
        <v>421</v>
      </c>
      <c r="I33" s="42">
        <f t="shared" si="2"/>
        <v>35</v>
      </c>
      <c r="J33" s="42">
        <f t="shared" si="2"/>
        <v>93</v>
      </c>
      <c r="K33" s="42">
        <f t="shared" si="2"/>
        <v>611</v>
      </c>
      <c r="L33" s="42">
        <f t="shared" si="2"/>
        <v>2352.1400000000003</v>
      </c>
      <c r="M33" s="38"/>
    </row>
    <row r="34" spans="1:13" s="40" customFormat="1" ht="15.75">
      <c r="A34" s="36"/>
      <c r="B34" s="61"/>
      <c r="C34" s="37"/>
      <c r="D34" s="37"/>
      <c r="E34" s="37"/>
      <c r="F34" s="37"/>
      <c r="G34" s="37"/>
      <c r="H34" s="37"/>
      <c r="I34" s="37"/>
      <c r="J34" s="37"/>
      <c r="K34" s="38"/>
      <c r="L34" s="38"/>
      <c r="M34" s="37"/>
    </row>
    <row r="35" spans="1:13" s="40" customFormat="1">
      <c r="A35" s="246" t="s">
        <v>9</v>
      </c>
      <c r="B35" s="246"/>
      <c r="C35" s="41">
        <f>C33/28</f>
        <v>7.8571428571428568</v>
      </c>
      <c r="D35" s="49">
        <f t="shared" ref="D35:L35" si="3">D33/28</f>
        <v>32.887142857142855</v>
      </c>
      <c r="E35" s="41">
        <f t="shared" si="3"/>
        <v>9.1071428571428577</v>
      </c>
      <c r="F35" s="44">
        <f t="shared" si="3"/>
        <v>32.760714285714286</v>
      </c>
      <c r="G35" s="41">
        <f t="shared" si="3"/>
        <v>3.6071428571428572</v>
      </c>
      <c r="H35" s="8">
        <f t="shared" si="3"/>
        <v>15.035714285714286</v>
      </c>
      <c r="I35" s="41">
        <f t="shared" si="3"/>
        <v>1.25</v>
      </c>
      <c r="J35" s="46">
        <f t="shared" si="3"/>
        <v>3.3214285714285716</v>
      </c>
      <c r="K35" s="41">
        <f t="shared" si="3"/>
        <v>21.821428571428573</v>
      </c>
      <c r="L35" s="45">
        <f t="shared" si="3"/>
        <v>84.00500000000001</v>
      </c>
      <c r="M35" s="37"/>
    </row>
    <row r="36" spans="1:13" s="40" customFormat="1" ht="15.75">
      <c r="A36" s="36"/>
      <c r="B36" s="61"/>
      <c r="C36" s="37"/>
      <c r="D36" s="37"/>
      <c r="E36" s="37"/>
      <c r="F36" s="37"/>
      <c r="G36" s="37"/>
      <c r="H36" s="37"/>
      <c r="I36" s="37"/>
      <c r="J36" s="37"/>
      <c r="K36" s="38"/>
      <c r="L36" s="38"/>
      <c r="M36" s="37"/>
    </row>
    <row r="37" spans="1:13">
      <c r="A37" s="39"/>
      <c r="B37" s="62"/>
      <c r="C37" s="39"/>
      <c r="D37" s="39"/>
      <c r="E37" s="39"/>
      <c r="F37" s="39"/>
      <c r="G37" s="39"/>
      <c r="H37" s="39"/>
      <c r="I37" s="39"/>
      <c r="J37" s="39"/>
      <c r="K37" s="40"/>
      <c r="L37" s="40"/>
      <c r="M37" s="40"/>
    </row>
  </sheetData>
  <mergeCells count="10">
    <mergeCell ref="A33:B33"/>
    <mergeCell ref="A35:B35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scale="9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7"/>
  <sheetViews>
    <sheetView topLeftCell="A22" workbookViewId="0">
      <selection activeCell="E37" sqref="E37"/>
    </sheetView>
  </sheetViews>
  <sheetFormatPr defaultRowHeight="15"/>
  <cols>
    <col min="2" max="2" width="10.5703125" style="63" customWidth="1"/>
  </cols>
  <sheetData>
    <row r="2" spans="1:12" ht="25.5">
      <c r="A2" s="247" t="s">
        <v>12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12">
      <c r="A3" s="248" t="s">
        <v>0</v>
      </c>
      <c r="B3" s="249" t="s">
        <v>1</v>
      </c>
      <c r="C3" s="250" t="s">
        <v>2</v>
      </c>
      <c r="D3" s="250"/>
      <c r="E3" s="251" t="s">
        <v>3</v>
      </c>
      <c r="F3" s="251"/>
      <c r="G3" s="252" t="s">
        <v>4</v>
      </c>
      <c r="H3" s="252"/>
      <c r="I3" s="253" t="s">
        <v>5</v>
      </c>
      <c r="J3" s="253"/>
      <c r="K3" s="254" t="s">
        <v>6</v>
      </c>
      <c r="L3" s="254"/>
    </row>
    <row r="4" spans="1:12">
      <c r="A4" s="248"/>
      <c r="B4" s="249"/>
      <c r="C4" s="1" t="s">
        <v>7</v>
      </c>
      <c r="D4" s="1" t="s">
        <v>8</v>
      </c>
      <c r="E4" s="2" t="s">
        <v>7</v>
      </c>
      <c r="F4" s="2" t="s">
        <v>8</v>
      </c>
      <c r="G4" s="3" t="s">
        <v>7</v>
      </c>
      <c r="H4" s="3" t="s">
        <v>8</v>
      </c>
      <c r="I4" s="67" t="s">
        <v>7</v>
      </c>
      <c r="J4" s="67" t="s">
        <v>8</v>
      </c>
      <c r="K4" s="4" t="s">
        <v>7</v>
      </c>
      <c r="L4" s="4" t="s">
        <v>8</v>
      </c>
    </row>
    <row r="5" spans="1:12">
      <c r="A5" s="5">
        <v>1</v>
      </c>
      <c r="B5" s="60">
        <v>43770</v>
      </c>
      <c r="C5" s="6">
        <v>30</v>
      </c>
      <c r="D5" s="6">
        <v>146</v>
      </c>
      <c r="E5" s="6">
        <v>50</v>
      </c>
      <c r="F5" s="6">
        <v>151</v>
      </c>
      <c r="G5" s="6">
        <v>4</v>
      </c>
      <c r="H5" s="6">
        <v>22</v>
      </c>
      <c r="I5" s="6">
        <v>4</v>
      </c>
      <c r="J5" s="6">
        <v>4</v>
      </c>
      <c r="K5" s="7">
        <f>SUM(C5,E5,G5,I5)</f>
        <v>88</v>
      </c>
      <c r="L5" s="7">
        <f>SUM(D5,F5,H5,J5)</f>
        <v>323</v>
      </c>
    </row>
    <row r="6" spans="1:12">
      <c r="A6" s="5">
        <v>2</v>
      </c>
      <c r="B6" s="60">
        <v>43771</v>
      </c>
      <c r="C6" s="6">
        <v>17</v>
      </c>
      <c r="D6" s="6">
        <v>70</v>
      </c>
      <c r="E6" s="6">
        <v>24</v>
      </c>
      <c r="F6" s="6">
        <v>103</v>
      </c>
      <c r="G6" s="6">
        <v>3</v>
      </c>
      <c r="H6" s="6">
        <v>27</v>
      </c>
      <c r="I6" s="6">
        <v>4</v>
      </c>
      <c r="J6" s="6">
        <v>4</v>
      </c>
      <c r="K6" s="7">
        <f t="shared" ref="K6:K33" si="0">SUM(C6,E6,G6,I6)</f>
        <v>48</v>
      </c>
      <c r="L6" s="7">
        <f t="shared" ref="L6:L33" si="1">SUM(D6,F6,H6,J6)</f>
        <v>204</v>
      </c>
    </row>
    <row r="7" spans="1:12">
      <c r="A7" s="5">
        <v>3</v>
      </c>
      <c r="B7" s="60">
        <v>43772</v>
      </c>
      <c r="C7" s="6">
        <v>18</v>
      </c>
      <c r="D7" s="6">
        <v>84</v>
      </c>
      <c r="E7" s="6">
        <v>20</v>
      </c>
      <c r="F7" s="6">
        <v>81</v>
      </c>
      <c r="G7" s="6">
        <v>4</v>
      </c>
      <c r="H7" s="6">
        <v>19</v>
      </c>
      <c r="I7" s="6">
        <v>3</v>
      </c>
      <c r="J7" s="6">
        <v>3</v>
      </c>
      <c r="K7" s="7">
        <f t="shared" si="0"/>
        <v>45</v>
      </c>
      <c r="L7" s="7">
        <f t="shared" si="1"/>
        <v>187</v>
      </c>
    </row>
    <row r="8" spans="1:12">
      <c r="A8" s="5">
        <v>4</v>
      </c>
      <c r="B8" s="60">
        <v>43773</v>
      </c>
      <c r="C8" s="6">
        <v>13</v>
      </c>
      <c r="D8" s="6">
        <v>58</v>
      </c>
      <c r="E8" s="6">
        <v>12</v>
      </c>
      <c r="F8" s="6">
        <v>42</v>
      </c>
      <c r="G8" s="6">
        <v>8</v>
      </c>
      <c r="H8" s="6">
        <v>60</v>
      </c>
      <c r="I8" s="6">
        <v>2</v>
      </c>
      <c r="J8" s="6">
        <v>2</v>
      </c>
      <c r="K8" s="7">
        <f t="shared" si="0"/>
        <v>35</v>
      </c>
      <c r="L8" s="7">
        <f t="shared" si="1"/>
        <v>162</v>
      </c>
    </row>
    <row r="9" spans="1:12">
      <c r="A9" s="5">
        <v>5</v>
      </c>
      <c r="B9" s="60">
        <v>43774</v>
      </c>
      <c r="C9" s="6">
        <v>30</v>
      </c>
      <c r="D9" s="6">
        <v>127</v>
      </c>
      <c r="E9" s="6">
        <v>50</v>
      </c>
      <c r="F9" s="6">
        <v>159</v>
      </c>
      <c r="G9" s="6">
        <v>6</v>
      </c>
      <c r="H9" s="6">
        <v>12</v>
      </c>
      <c r="I9" s="6">
        <v>6</v>
      </c>
      <c r="J9" s="6">
        <v>10</v>
      </c>
      <c r="K9" s="7">
        <f t="shared" si="0"/>
        <v>92</v>
      </c>
      <c r="L9" s="7">
        <f t="shared" si="1"/>
        <v>308</v>
      </c>
    </row>
    <row r="10" spans="1:12">
      <c r="A10" s="5">
        <v>6</v>
      </c>
      <c r="B10" s="60">
        <v>43775</v>
      </c>
      <c r="C10" s="6" t="s">
        <v>31</v>
      </c>
      <c r="D10" s="6" t="s">
        <v>31</v>
      </c>
      <c r="E10" s="6" t="s">
        <v>31</v>
      </c>
      <c r="F10" s="6" t="s">
        <v>31</v>
      </c>
      <c r="G10" s="6" t="s">
        <v>31</v>
      </c>
      <c r="H10" s="6" t="s">
        <v>31</v>
      </c>
      <c r="I10" s="6" t="s">
        <v>31</v>
      </c>
      <c r="J10" s="6" t="s">
        <v>31</v>
      </c>
      <c r="K10" s="7" t="s">
        <v>31</v>
      </c>
      <c r="L10" s="7" t="s">
        <v>31</v>
      </c>
    </row>
    <row r="11" spans="1:12">
      <c r="A11" s="5">
        <v>7</v>
      </c>
      <c r="B11" s="60">
        <v>43776</v>
      </c>
      <c r="C11" s="6">
        <v>18</v>
      </c>
      <c r="D11" s="6">
        <v>83</v>
      </c>
      <c r="E11" s="6">
        <v>21</v>
      </c>
      <c r="F11" s="6">
        <v>66</v>
      </c>
      <c r="G11" s="6">
        <v>7</v>
      </c>
      <c r="H11" s="6">
        <v>28</v>
      </c>
      <c r="I11" s="6">
        <v>1</v>
      </c>
      <c r="J11" s="6">
        <v>1</v>
      </c>
      <c r="K11" s="7">
        <f t="shared" si="0"/>
        <v>47</v>
      </c>
      <c r="L11" s="7">
        <f t="shared" si="1"/>
        <v>178</v>
      </c>
    </row>
    <row r="12" spans="1:12">
      <c r="A12" s="5">
        <v>8</v>
      </c>
      <c r="B12" s="60">
        <v>43777</v>
      </c>
      <c r="C12" s="6">
        <v>15</v>
      </c>
      <c r="D12" s="6">
        <v>67</v>
      </c>
      <c r="E12" s="6">
        <v>22</v>
      </c>
      <c r="F12" s="6">
        <v>78</v>
      </c>
      <c r="G12" s="6">
        <v>3</v>
      </c>
      <c r="H12" s="6">
        <v>10</v>
      </c>
      <c r="I12" s="6">
        <v>2</v>
      </c>
      <c r="J12" s="6">
        <v>6</v>
      </c>
      <c r="K12" s="7">
        <f t="shared" si="0"/>
        <v>42</v>
      </c>
      <c r="L12" s="7">
        <f t="shared" si="1"/>
        <v>161</v>
      </c>
    </row>
    <row r="13" spans="1:12">
      <c r="A13" s="5">
        <v>9</v>
      </c>
      <c r="B13" s="60">
        <v>43778</v>
      </c>
      <c r="C13" s="68" t="s">
        <v>31</v>
      </c>
      <c r="D13" s="68" t="s">
        <v>31</v>
      </c>
      <c r="E13" s="68" t="s">
        <v>31</v>
      </c>
      <c r="F13" s="68" t="s">
        <v>31</v>
      </c>
      <c r="G13" s="68" t="s">
        <v>31</v>
      </c>
      <c r="H13" s="68" t="s">
        <v>31</v>
      </c>
      <c r="I13" s="68" t="s">
        <v>31</v>
      </c>
      <c r="J13" s="68" t="s">
        <v>31</v>
      </c>
      <c r="K13" s="68" t="s">
        <v>31</v>
      </c>
      <c r="L13" s="68" t="s">
        <v>31</v>
      </c>
    </row>
    <row r="14" spans="1:12">
      <c r="A14" s="5">
        <v>10</v>
      </c>
      <c r="B14" s="60">
        <v>43779</v>
      </c>
      <c r="C14" s="6">
        <v>25</v>
      </c>
      <c r="D14" s="6">
        <v>150</v>
      </c>
      <c r="E14" s="6">
        <v>35</v>
      </c>
      <c r="F14" s="6">
        <v>127</v>
      </c>
      <c r="G14" s="6">
        <v>6</v>
      </c>
      <c r="H14" s="6">
        <v>30</v>
      </c>
      <c r="I14" s="6">
        <v>2</v>
      </c>
      <c r="J14" s="6">
        <v>2</v>
      </c>
      <c r="K14" s="7">
        <f t="shared" si="0"/>
        <v>68</v>
      </c>
      <c r="L14" s="7">
        <f t="shared" si="1"/>
        <v>309</v>
      </c>
    </row>
    <row r="15" spans="1:12">
      <c r="A15" s="5">
        <v>11</v>
      </c>
      <c r="B15" s="60">
        <v>43780</v>
      </c>
      <c r="C15" s="68" t="s">
        <v>31</v>
      </c>
      <c r="D15" s="68" t="s">
        <v>31</v>
      </c>
      <c r="E15" s="68" t="s">
        <v>31</v>
      </c>
      <c r="F15" s="68" t="s">
        <v>31</v>
      </c>
      <c r="G15" s="68" t="s">
        <v>31</v>
      </c>
      <c r="H15" s="68" t="s">
        <v>31</v>
      </c>
      <c r="I15" s="68" t="s">
        <v>31</v>
      </c>
      <c r="J15" s="68" t="s">
        <v>31</v>
      </c>
      <c r="K15" s="68" t="s">
        <v>31</v>
      </c>
      <c r="L15" s="68" t="s">
        <v>31</v>
      </c>
    </row>
    <row r="16" spans="1:12">
      <c r="A16" s="5">
        <v>12</v>
      </c>
      <c r="B16" s="60">
        <v>43781</v>
      </c>
      <c r="C16" s="68" t="s">
        <v>31</v>
      </c>
      <c r="D16" s="68" t="s">
        <v>31</v>
      </c>
      <c r="E16" s="68" t="s">
        <v>31</v>
      </c>
      <c r="F16" s="68" t="s">
        <v>31</v>
      </c>
      <c r="G16" s="68" t="s">
        <v>31</v>
      </c>
      <c r="H16" s="68" t="s">
        <v>31</v>
      </c>
      <c r="I16" s="68" t="s">
        <v>31</v>
      </c>
      <c r="J16" s="68" t="s">
        <v>31</v>
      </c>
      <c r="K16" s="68" t="s">
        <v>31</v>
      </c>
      <c r="L16" s="68" t="s">
        <v>31</v>
      </c>
    </row>
    <row r="17" spans="1:12">
      <c r="A17" s="5">
        <v>13</v>
      </c>
      <c r="B17" s="60">
        <v>43782</v>
      </c>
      <c r="C17" s="6">
        <v>41</v>
      </c>
      <c r="D17" s="6">
        <v>200</v>
      </c>
      <c r="E17" s="6">
        <v>40</v>
      </c>
      <c r="F17" s="6">
        <v>200</v>
      </c>
      <c r="G17" s="6">
        <v>13</v>
      </c>
      <c r="H17" s="6">
        <v>96</v>
      </c>
      <c r="I17" s="6">
        <v>7</v>
      </c>
      <c r="J17" s="6">
        <v>10</v>
      </c>
      <c r="K17" s="7">
        <f t="shared" si="0"/>
        <v>101</v>
      </c>
      <c r="L17" s="7">
        <f t="shared" si="1"/>
        <v>506</v>
      </c>
    </row>
    <row r="18" spans="1:12">
      <c r="A18" s="5">
        <v>14</v>
      </c>
      <c r="B18" s="60">
        <v>43783</v>
      </c>
      <c r="C18" s="68" t="s">
        <v>31</v>
      </c>
      <c r="D18" s="68" t="s">
        <v>31</v>
      </c>
      <c r="E18" s="68" t="s">
        <v>31</v>
      </c>
      <c r="F18" s="68" t="s">
        <v>31</v>
      </c>
      <c r="G18" s="68" t="s">
        <v>31</v>
      </c>
      <c r="H18" s="68" t="s">
        <v>31</v>
      </c>
      <c r="I18" s="68" t="s">
        <v>31</v>
      </c>
      <c r="J18" s="68" t="s">
        <v>31</v>
      </c>
      <c r="K18" s="68" t="s">
        <v>31</v>
      </c>
      <c r="L18" s="68" t="s">
        <v>31</v>
      </c>
    </row>
    <row r="19" spans="1:12">
      <c r="A19" s="5">
        <v>15</v>
      </c>
      <c r="B19" s="60">
        <v>43784</v>
      </c>
      <c r="C19" s="6">
        <v>37</v>
      </c>
      <c r="D19" s="6">
        <v>180</v>
      </c>
      <c r="E19" s="6">
        <v>28</v>
      </c>
      <c r="F19" s="6">
        <v>110</v>
      </c>
      <c r="G19" s="6">
        <v>10</v>
      </c>
      <c r="H19" s="6">
        <v>70</v>
      </c>
      <c r="I19" s="6">
        <v>2</v>
      </c>
      <c r="J19" s="6">
        <v>3</v>
      </c>
      <c r="K19" s="7">
        <f t="shared" si="0"/>
        <v>77</v>
      </c>
      <c r="L19" s="7">
        <f t="shared" si="1"/>
        <v>363</v>
      </c>
    </row>
    <row r="20" spans="1:12">
      <c r="A20" s="5">
        <v>16</v>
      </c>
      <c r="B20" s="60">
        <v>43785</v>
      </c>
      <c r="C20" s="6">
        <v>14</v>
      </c>
      <c r="D20" s="6">
        <v>88</v>
      </c>
      <c r="E20" s="6">
        <v>16</v>
      </c>
      <c r="F20" s="6">
        <v>80</v>
      </c>
      <c r="G20" s="6">
        <v>1</v>
      </c>
      <c r="H20" s="6">
        <v>7</v>
      </c>
      <c r="I20" s="6">
        <v>1</v>
      </c>
      <c r="J20" s="6">
        <v>2</v>
      </c>
      <c r="K20" s="7">
        <f t="shared" si="0"/>
        <v>32</v>
      </c>
      <c r="L20" s="7">
        <f t="shared" si="1"/>
        <v>177</v>
      </c>
    </row>
    <row r="21" spans="1:12">
      <c r="A21" s="5">
        <v>17</v>
      </c>
      <c r="B21" s="60">
        <v>43786</v>
      </c>
      <c r="C21" s="6">
        <v>10</v>
      </c>
      <c r="D21" s="6">
        <v>50</v>
      </c>
      <c r="E21" s="6">
        <v>19</v>
      </c>
      <c r="F21" s="6">
        <v>110</v>
      </c>
      <c r="G21" s="6">
        <v>7</v>
      </c>
      <c r="H21" s="6">
        <v>30</v>
      </c>
      <c r="I21" s="6">
        <v>1</v>
      </c>
      <c r="J21" s="6">
        <v>1</v>
      </c>
      <c r="K21" s="7">
        <f t="shared" si="0"/>
        <v>37</v>
      </c>
      <c r="L21" s="7">
        <f t="shared" si="1"/>
        <v>191</v>
      </c>
    </row>
    <row r="22" spans="1:12">
      <c r="A22" s="5">
        <v>18</v>
      </c>
      <c r="B22" s="60">
        <v>43787</v>
      </c>
      <c r="C22" s="6">
        <v>7</v>
      </c>
      <c r="D22" s="6">
        <v>35</v>
      </c>
      <c r="E22" s="6">
        <v>15</v>
      </c>
      <c r="F22" s="6">
        <v>50</v>
      </c>
      <c r="G22" s="6">
        <v>3</v>
      </c>
      <c r="H22" s="6">
        <v>15</v>
      </c>
      <c r="I22" s="6">
        <v>4</v>
      </c>
      <c r="J22" s="6">
        <v>8</v>
      </c>
      <c r="K22" s="7">
        <f t="shared" si="0"/>
        <v>29</v>
      </c>
      <c r="L22" s="7">
        <f t="shared" si="1"/>
        <v>108</v>
      </c>
    </row>
    <row r="23" spans="1:12">
      <c r="A23" s="5">
        <v>19</v>
      </c>
      <c r="B23" s="60">
        <v>43788</v>
      </c>
      <c r="C23" s="6">
        <v>17</v>
      </c>
      <c r="D23" s="6">
        <v>53</v>
      </c>
      <c r="E23" s="6">
        <v>13</v>
      </c>
      <c r="F23" s="6">
        <v>37</v>
      </c>
      <c r="G23" s="6">
        <v>0</v>
      </c>
      <c r="H23" s="6">
        <v>0</v>
      </c>
      <c r="I23" s="6">
        <v>5</v>
      </c>
      <c r="J23" s="6">
        <v>5</v>
      </c>
      <c r="K23" s="7">
        <f t="shared" si="0"/>
        <v>35</v>
      </c>
      <c r="L23" s="7">
        <f t="shared" si="1"/>
        <v>95</v>
      </c>
    </row>
    <row r="24" spans="1:12">
      <c r="A24" s="5">
        <v>20</v>
      </c>
      <c r="B24" s="60">
        <v>43789</v>
      </c>
      <c r="C24" s="68" t="s">
        <v>31</v>
      </c>
      <c r="D24" s="68" t="s">
        <v>31</v>
      </c>
      <c r="E24" s="68" t="s">
        <v>31</v>
      </c>
      <c r="F24" s="68" t="s">
        <v>31</v>
      </c>
      <c r="G24" s="68" t="s">
        <v>31</v>
      </c>
      <c r="H24" s="68" t="s">
        <v>31</v>
      </c>
      <c r="I24" s="68" t="s">
        <v>31</v>
      </c>
      <c r="J24" s="68" t="s">
        <v>31</v>
      </c>
      <c r="K24" s="68" t="s">
        <v>31</v>
      </c>
      <c r="L24" s="68" t="s">
        <v>31</v>
      </c>
    </row>
    <row r="25" spans="1:12">
      <c r="A25" s="5">
        <v>21</v>
      </c>
      <c r="B25" s="60">
        <v>43790</v>
      </c>
      <c r="C25" s="68" t="s">
        <v>31</v>
      </c>
      <c r="D25" s="68" t="s">
        <v>31</v>
      </c>
      <c r="E25" s="68" t="s">
        <v>31</v>
      </c>
      <c r="F25" s="68" t="s">
        <v>31</v>
      </c>
      <c r="G25" s="68" t="s">
        <v>31</v>
      </c>
      <c r="H25" s="68" t="s">
        <v>31</v>
      </c>
      <c r="I25" s="68" t="s">
        <v>31</v>
      </c>
      <c r="J25" s="68" t="s">
        <v>31</v>
      </c>
      <c r="K25" s="68" t="s">
        <v>31</v>
      </c>
      <c r="L25" s="68" t="s">
        <v>31</v>
      </c>
    </row>
    <row r="26" spans="1:12">
      <c r="A26" s="5">
        <v>22</v>
      </c>
      <c r="B26" s="60">
        <v>43791</v>
      </c>
      <c r="C26" s="6">
        <v>42</v>
      </c>
      <c r="D26" s="6">
        <v>165</v>
      </c>
      <c r="E26" s="6">
        <v>92</v>
      </c>
      <c r="F26" s="6">
        <v>275</v>
      </c>
      <c r="G26" s="6">
        <v>21</v>
      </c>
      <c r="H26" s="6">
        <v>100</v>
      </c>
      <c r="I26" s="6">
        <v>8</v>
      </c>
      <c r="J26" s="6">
        <v>20</v>
      </c>
      <c r="K26" s="7">
        <f t="shared" si="0"/>
        <v>163</v>
      </c>
      <c r="L26" s="7">
        <f t="shared" si="1"/>
        <v>560</v>
      </c>
    </row>
    <row r="27" spans="1:12">
      <c r="A27" s="5">
        <v>23</v>
      </c>
      <c r="B27" s="60">
        <v>43792</v>
      </c>
      <c r="C27" s="6">
        <v>46</v>
      </c>
      <c r="D27" s="6">
        <v>176</v>
      </c>
      <c r="E27" s="6">
        <v>99</v>
      </c>
      <c r="F27" s="6">
        <v>280</v>
      </c>
      <c r="G27" s="6">
        <v>24</v>
      </c>
      <c r="H27" s="6">
        <v>109</v>
      </c>
      <c r="I27" s="6">
        <v>11</v>
      </c>
      <c r="J27" s="6">
        <v>26</v>
      </c>
      <c r="K27" s="7">
        <f t="shared" si="0"/>
        <v>180</v>
      </c>
      <c r="L27" s="7">
        <f t="shared" si="1"/>
        <v>591</v>
      </c>
    </row>
    <row r="28" spans="1:12">
      <c r="A28" s="5">
        <v>24</v>
      </c>
      <c r="B28" s="60">
        <v>43793</v>
      </c>
      <c r="C28" s="6">
        <v>22</v>
      </c>
      <c r="D28" s="6">
        <v>72</v>
      </c>
      <c r="E28" s="6">
        <v>21</v>
      </c>
      <c r="F28" s="6">
        <v>64</v>
      </c>
      <c r="G28" s="6">
        <v>5</v>
      </c>
      <c r="H28" s="6">
        <v>27</v>
      </c>
      <c r="I28" s="6">
        <v>9</v>
      </c>
      <c r="J28" s="6">
        <v>14</v>
      </c>
      <c r="K28" s="7">
        <f t="shared" si="0"/>
        <v>57</v>
      </c>
      <c r="L28" s="7">
        <f t="shared" si="1"/>
        <v>177</v>
      </c>
    </row>
    <row r="29" spans="1:12">
      <c r="A29" s="5">
        <v>25</v>
      </c>
      <c r="B29" s="60">
        <v>43794</v>
      </c>
      <c r="C29" s="68" t="s">
        <v>31</v>
      </c>
      <c r="D29" s="68" t="s">
        <v>31</v>
      </c>
      <c r="E29" s="68" t="s">
        <v>31</v>
      </c>
      <c r="F29" s="68" t="s">
        <v>31</v>
      </c>
      <c r="G29" s="68" t="s">
        <v>31</v>
      </c>
      <c r="H29" s="68" t="s">
        <v>31</v>
      </c>
      <c r="I29" s="68" t="s">
        <v>31</v>
      </c>
      <c r="J29" s="68" t="s">
        <v>31</v>
      </c>
      <c r="K29" s="68" t="s">
        <v>31</v>
      </c>
      <c r="L29" s="68" t="s">
        <v>31</v>
      </c>
    </row>
    <row r="30" spans="1:12">
      <c r="A30" s="5">
        <v>26</v>
      </c>
      <c r="B30" s="60">
        <v>43795</v>
      </c>
      <c r="C30" s="6">
        <v>20</v>
      </c>
      <c r="D30" s="6">
        <v>110</v>
      </c>
      <c r="E30" s="6">
        <v>39</v>
      </c>
      <c r="F30" s="6">
        <v>133</v>
      </c>
      <c r="G30" s="6">
        <v>10</v>
      </c>
      <c r="H30" s="6">
        <v>37</v>
      </c>
      <c r="I30" s="6">
        <v>0</v>
      </c>
      <c r="J30" s="6">
        <v>0</v>
      </c>
      <c r="K30" s="7">
        <f t="shared" si="0"/>
        <v>69</v>
      </c>
      <c r="L30" s="7">
        <f t="shared" si="1"/>
        <v>280</v>
      </c>
    </row>
    <row r="31" spans="1:12">
      <c r="A31" s="5">
        <v>27</v>
      </c>
      <c r="B31" s="60">
        <v>43796</v>
      </c>
      <c r="C31" s="6">
        <v>27</v>
      </c>
      <c r="D31" s="6">
        <v>48</v>
      </c>
      <c r="E31" s="6">
        <v>38</v>
      </c>
      <c r="F31" s="6">
        <v>63</v>
      </c>
      <c r="G31" s="6">
        <v>5</v>
      </c>
      <c r="H31" s="6">
        <v>15</v>
      </c>
      <c r="I31" s="6">
        <v>0</v>
      </c>
      <c r="J31" s="6">
        <v>0</v>
      </c>
      <c r="K31" s="7">
        <f t="shared" si="0"/>
        <v>70</v>
      </c>
      <c r="L31" s="7">
        <f t="shared" si="1"/>
        <v>126</v>
      </c>
    </row>
    <row r="32" spans="1:12">
      <c r="A32" s="5">
        <v>28</v>
      </c>
      <c r="B32" s="60">
        <v>43797</v>
      </c>
      <c r="C32" s="6">
        <v>26</v>
      </c>
      <c r="D32" s="6">
        <v>29</v>
      </c>
      <c r="E32" s="6">
        <v>11</v>
      </c>
      <c r="F32" s="6">
        <v>37</v>
      </c>
      <c r="G32" s="6">
        <v>1</v>
      </c>
      <c r="H32" s="6">
        <v>1.5</v>
      </c>
      <c r="I32" s="6">
        <v>0</v>
      </c>
      <c r="J32" s="6">
        <v>0</v>
      </c>
      <c r="K32" s="7">
        <f t="shared" si="0"/>
        <v>38</v>
      </c>
      <c r="L32" s="7">
        <f t="shared" si="1"/>
        <v>67.5</v>
      </c>
    </row>
    <row r="33" spans="1:12">
      <c r="A33" s="5">
        <v>29</v>
      </c>
      <c r="B33" s="60">
        <v>43798</v>
      </c>
      <c r="C33" s="6">
        <v>20</v>
      </c>
      <c r="D33" s="6">
        <v>80</v>
      </c>
      <c r="E33" s="6">
        <v>40</v>
      </c>
      <c r="F33" s="6">
        <v>160</v>
      </c>
      <c r="G33" s="6">
        <v>1</v>
      </c>
      <c r="H33" s="6">
        <v>5</v>
      </c>
      <c r="I33" s="6">
        <v>1</v>
      </c>
      <c r="J33" s="6">
        <v>1</v>
      </c>
      <c r="K33" s="7">
        <f t="shared" si="0"/>
        <v>62</v>
      </c>
      <c r="L33" s="7">
        <f t="shared" si="1"/>
        <v>246</v>
      </c>
    </row>
    <row r="34" spans="1:12">
      <c r="A34" s="5">
        <v>30</v>
      </c>
      <c r="B34" s="60">
        <v>43799</v>
      </c>
      <c r="C34" s="68" t="s">
        <v>31</v>
      </c>
      <c r="D34" s="68" t="s">
        <v>31</v>
      </c>
      <c r="E34" s="68" t="s">
        <v>31</v>
      </c>
      <c r="F34" s="68" t="s">
        <v>31</v>
      </c>
      <c r="G34" s="68" t="s">
        <v>31</v>
      </c>
      <c r="H34" s="68" t="s">
        <v>31</v>
      </c>
      <c r="I34" s="68" t="s">
        <v>31</v>
      </c>
      <c r="J34" s="68" t="s">
        <v>31</v>
      </c>
      <c r="K34" s="68" t="s">
        <v>31</v>
      </c>
      <c r="L34" s="68" t="s">
        <v>31</v>
      </c>
    </row>
    <row r="35" spans="1:12" s="52" customFormat="1" ht="31.5" customHeight="1">
      <c r="A35" s="244" t="s">
        <v>6</v>
      </c>
      <c r="B35" s="245"/>
      <c r="C35" s="42">
        <f t="shared" ref="C35:L35" si="2">SUM(C5:C34)</f>
        <v>495</v>
      </c>
      <c r="D35" s="42">
        <f t="shared" si="2"/>
        <v>2071</v>
      </c>
      <c r="E35" s="42">
        <f t="shared" si="2"/>
        <v>705</v>
      </c>
      <c r="F35" s="42">
        <f t="shared" si="2"/>
        <v>2406</v>
      </c>
      <c r="G35" s="42">
        <f t="shared" si="2"/>
        <v>142</v>
      </c>
      <c r="H35" s="42">
        <f t="shared" si="2"/>
        <v>720.5</v>
      </c>
      <c r="I35" s="42">
        <f t="shared" si="2"/>
        <v>73</v>
      </c>
      <c r="J35" s="42">
        <f t="shared" si="2"/>
        <v>122</v>
      </c>
      <c r="K35" s="42">
        <f t="shared" si="2"/>
        <v>1415</v>
      </c>
      <c r="L35" s="42">
        <f t="shared" si="2"/>
        <v>5319.5</v>
      </c>
    </row>
    <row r="36" spans="1:12">
      <c r="A36" s="9"/>
      <c r="B36" s="65"/>
      <c r="C36" s="9"/>
      <c r="D36" s="9"/>
      <c r="E36" s="9"/>
      <c r="F36" s="9"/>
      <c r="G36" s="9"/>
      <c r="H36" s="9"/>
      <c r="I36" s="9"/>
      <c r="J36" s="9"/>
    </row>
    <row r="37" spans="1:12">
      <c r="A37" s="255" t="s">
        <v>9</v>
      </c>
      <c r="B37" s="255"/>
      <c r="C37" s="41">
        <f>C35/30</f>
        <v>16.5</v>
      </c>
      <c r="D37" s="49">
        <f t="shared" ref="D37:L37" si="3">D35/30</f>
        <v>69.033333333333331</v>
      </c>
      <c r="E37" s="41">
        <f t="shared" si="3"/>
        <v>23.5</v>
      </c>
      <c r="F37" s="44">
        <f t="shared" si="3"/>
        <v>80.2</v>
      </c>
      <c r="G37" s="41">
        <f t="shared" si="3"/>
        <v>4.7333333333333334</v>
      </c>
      <c r="H37" s="8">
        <f t="shared" si="3"/>
        <v>24.016666666666666</v>
      </c>
      <c r="I37" s="41">
        <f t="shared" si="3"/>
        <v>2.4333333333333331</v>
      </c>
      <c r="J37" s="53">
        <f t="shared" si="3"/>
        <v>4.0666666666666664</v>
      </c>
      <c r="K37" s="41">
        <f t="shared" si="3"/>
        <v>47.166666666666664</v>
      </c>
      <c r="L37" s="45">
        <f t="shared" si="3"/>
        <v>177.31666666666666</v>
      </c>
    </row>
  </sheetData>
  <mergeCells count="10">
    <mergeCell ref="A37:B37"/>
    <mergeCell ref="A35:B35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8"/>
  <sheetViews>
    <sheetView topLeftCell="A16" workbookViewId="0">
      <selection activeCell="G31" sqref="G31"/>
    </sheetView>
  </sheetViews>
  <sheetFormatPr defaultRowHeight="15"/>
  <cols>
    <col min="2" max="2" width="11.28515625" style="63" customWidth="1"/>
  </cols>
  <sheetData>
    <row r="2" spans="1:12" ht="25.5">
      <c r="A2" s="247" t="s">
        <v>11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12">
      <c r="A3" s="248" t="s">
        <v>0</v>
      </c>
      <c r="B3" s="249" t="s">
        <v>1</v>
      </c>
      <c r="C3" s="250" t="s">
        <v>2</v>
      </c>
      <c r="D3" s="250"/>
      <c r="E3" s="251" t="s">
        <v>3</v>
      </c>
      <c r="F3" s="251"/>
      <c r="G3" s="252" t="s">
        <v>4</v>
      </c>
      <c r="H3" s="252"/>
      <c r="I3" s="253" t="s">
        <v>5</v>
      </c>
      <c r="J3" s="253"/>
      <c r="K3" s="254" t="s">
        <v>6</v>
      </c>
      <c r="L3" s="254"/>
    </row>
    <row r="4" spans="1:12">
      <c r="A4" s="248"/>
      <c r="B4" s="249"/>
      <c r="C4" s="1" t="s">
        <v>7</v>
      </c>
      <c r="D4" s="1" t="s">
        <v>8</v>
      </c>
      <c r="E4" s="2" t="s">
        <v>7</v>
      </c>
      <c r="F4" s="2" t="s">
        <v>8</v>
      </c>
      <c r="G4" s="3" t="s">
        <v>7</v>
      </c>
      <c r="H4" s="3" t="s">
        <v>8</v>
      </c>
      <c r="I4" s="67" t="s">
        <v>7</v>
      </c>
      <c r="J4" s="67" t="s">
        <v>8</v>
      </c>
      <c r="K4" s="4" t="s">
        <v>7</v>
      </c>
      <c r="L4" s="4" t="s">
        <v>8</v>
      </c>
    </row>
    <row r="5" spans="1:12">
      <c r="A5" s="5">
        <v>1</v>
      </c>
      <c r="B5" s="60">
        <v>43800</v>
      </c>
      <c r="C5" s="6">
        <v>30</v>
      </c>
      <c r="D5" s="6">
        <v>55</v>
      </c>
      <c r="E5" s="6">
        <v>25</v>
      </c>
      <c r="F5" s="6">
        <v>70</v>
      </c>
      <c r="G5" s="6">
        <v>8</v>
      </c>
      <c r="H5" s="6">
        <v>35</v>
      </c>
      <c r="I5" s="6">
        <v>0</v>
      </c>
      <c r="J5" s="6">
        <v>0</v>
      </c>
      <c r="K5" s="7">
        <f>SUM(C5,E5,G5,I5)</f>
        <v>63</v>
      </c>
      <c r="L5" s="7">
        <f>SUM(D5,F5,H5,J5)</f>
        <v>160</v>
      </c>
    </row>
    <row r="6" spans="1:12">
      <c r="A6" s="5">
        <v>2</v>
      </c>
      <c r="B6" s="60">
        <v>43801</v>
      </c>
      <c r="C6" s="6">
        <v>11</v>
      </c>
      <c r="D6" s="6">
        <v>30</v>
      </c>
      <c r="E6" s="6">
        <v>10</v>
      </c>
      <c r="F6" s="6">
        <v>30</v>
      </c>
      <c r="G6" s="6">
        <v>9</v>
      </c>
      <c r="H6" s="6">
        <v>35</v>
      </c>
      <c r="I6" s="6">
        <v>0</v>
      </c>
      <c r="J6" s="6">
        <v>0</v>
      </c>
      <c r="K6" s="7">
        <f t="shared" ref="K6:K35" si="0">SUM(C6,E6,G6,I6)</f>
        <v>30</v>
      </c>
      <c r="L6" s="7">
        <f t="shared" ref="L6:L35" si="1">SUM(D6,F6,H6,J6)</f>
        <v>95</v>
      </c>
    </row>
    <row r="7" spans="1:12">
      <c r="A7" s="5">
        <v>3</v>
      </c>
      <c r="B7" s="60">
        <v>43802</v>
      </c>
      <c r="C7" s="6" t="s">
        <v>31</v>
      </c>
      <c r="D7" s="6" t="s">
        <v>31</v>
      </c>
      <c r="E7" s="6" t="s">
        <v>31</v>
      </c>
      <c r="F7" s="6" t="s">
        <v>31</v>
      </c>
      <c r="G7" s="6" t="s">
        <v>31</v>
      </c>
      <c r="H7" s="6" t="s">
        <v>31</v>
      </c>
      <c r="I7" s="6" t="s">
        <v>31</v>
      </c>
      <c r="J7" s="6" t="s">
        <v>31</v>
      </c>
      <c r="K7" s="7" t="s">
        <v>31</v>
      </c>
      <c r="L7" s="7" t="s">
        <v>31</v>
      </c>
    </row>
    <row r="8" spans="1:12">
      <c r="A8" s="5">
        <v>4</v>
      </c>
      <c r="B8" s="60">
        <v>43803</v>
      </c>
      <c r="C8" s="6">
        <v>22</v>
      </c>
      <c r="D8" s="6">
        <v>75</v>
      </c>
      <c r="E8" s="6">
        <v>49</v>
      </c>
      <c r="F8" s="6">
        <v>142</v>
      </c>
      <c r="G8" s="6">
        <v>0</v>
      </c>
      <c r="H8" s="6">
        <v>0</v>
      </c>
      <c r="I8" s="6">
        <v>8</v>
      </c>
      <c r="J8" s="6">
        <v>10</v>
      </c>
      <c r="K8" s="7">
        <f t="shared" si="0"/>
        <v>79</v>
      </c>
      <c r="L8" s="7">
        <f t="shared" si="1"/>
        <v>227</v>
      </c>
    </row>
    <row r="9" spans="1:12">
      <c r="A9" s="5">
        <v>5</v>
      </c>
      <c r="B9" s="60">
        <v>43804</v>
      </c>
      <c r="C9" s="68" t="s">
        <v>31</v>
      </c>
      <c r="D9" s="68" t="s">
        <v>31</v>
      </c>
      <c r="E9" s="68" t="s">
        <v>31</v>
      </c>
      <c r="F9" s="68" t="s">
        <v>31</v>
      </c>
      <c r="G9" s="68" t="s">
        <v>31</v>
      </c>
      <c r="H9" s="68" t="s">
        <v>31</v>
      </c>
      <c r="I9" s="68" t="s">
        <v>31</v>
      </c>
      <c r="J9" s="68" t="s">
        <v>31</v>
      </c>
      <c r="K9" s="68" t="s">
        <v>31</v>
      </c>
      <c r="L9" s="68" t="s">
        <v>31</v>
      </c>
    </row>
    <row r="10" spans="1:12">
      <c r="A10" s="5">
        <v>6</v>
      </c>
      <c r="B10" s="60">
        <v>43805</v>
      </c>
      <c r="C10" s="6">
        <v>70</v>
      </c>
      <c r="D10" s="6">
        <v>123</v>
      </c>
      <c r="E10" s="6">
        <v>71</v>
      </c>
      <c r="F10" s="6">
        <v>164</v>
      </c>
      <c r="G10" s="6">
        <v>13</v>
      </c>
      <c r="H10" s="6">
        <v>40</v>
      </c>
      <c r="I10" s="6">
        <v>3</v>
      </c>
      <c r="J10" s="6">
        <v>3</v>
      </c>
      <c r="K10" s="7">
        <f t="shared" si="0"/>
        <v>157</v>
      </c>
      <c r="L10" s="7">
        <f t="shared" si="1"/>
        <v>330</v>
      </c>
    </row>
    <row r="11" spans="1:12">
      <c r="A11" s="5">
        <v>7</v>
      </c>
      <c r="B11" s="60">
        <v>43806</v>
      </c>
      <c r="C11" s="68" t="s">
        <v>31</v>
      </c>
      <c r="D11" s="68" t="s">
        <v>31</v>
      </c>
      <c r="E11" s="68" t="s">
        <v>31</v>
      </c>
      <c r="F11" s="68" t="s">
        <v>31</v>
      </c>
      <c r="G11" s="68" t="s">
        <v>31</v>
      </c>
      <c r="H11" s="68" t="s">
        <v>31</v>
      </c>
      <c r="I11" s="68" t="s">
        <v>31</v>
      </c>
      <c r="J11" s="68" t="s">
        <v>31</v>
      </c>
      <c r="K11" s="68" t="s">
        <v>31</v>
      </c>
      <c r="L11" s="68" t="s">
        <v>31</v>
      </c>
    </row>
    <row r="12" spans="1:12">
      <c r="A12" s="5">
        <v>8</v>
      </c>
      <c r="B12" s="60">
        <v>43807</v>
      </c>
      <c r="C12" s="68" t="s">
        <v>31</v>
      </c>
      <c r="D12" s="68" t="s">
        <v>31</v>
      </c>
      <c r="E12" s="68" t="s">
        <v>31</v>
      </c>
      <c r="F12" s="68" t="s">
        <v>31</v>
      </c>
      <c r="G12" s="68" t="s">
        <v>31</v>
      </c>
      <c r="H12" s="68" t="s">
        <v>31</v>
      </c>
      <c r="I12" s="68" t="s">
        <v>31</v>
      </c>
      <c r="J12" s="68" t="s">
        <v>31</v>
      </c>
      <c r="K12" s="68" t="s">
        <v>31</v>
      </c>
      <c r="L12" s="68" t="s">
        <v>31</v>
      </c>
    </row>
    <row r="13" spans="1:12">
      <c r="A13" s="5">
        <v>9</v>
      </c>
      <c r="B13" s="60">
        <v>43808</v>
      </c>
      <c r="C13" s="6">
        <v>36</v>
      </c>
      <c r="D13" s="6">
        <v>135</v>
      </c>
      <c r="E13" s="6">
        <v>51</v>
      </c>
      <c r="F13" s="6">
        <v>110</v>
      </c>
      <c r="G13" s="6">
        <v>22</v>
      </c>
      <c r="H13" s="6">
        <v>75</v>
      </c>
      <c r="I13" s="6">
        <v>5</v>
      </c>
      <c r="J13" s="6">
        <v>10</v>
      </c>
      <c r="K13" s="7">
        <f t="shared" si="0"/>
        <v>114</v>
      </c>
      <c r="L13" s="7">
        <f t="shared" si="1"/>
        <v>330</v>
      </c>
    </row>
    <row r="14" spans="1:12">
      <c r="A14" s="5">
        <v>10</v>
      </c>
      <c r="B14" s="60">
        <v>43809</v>
      </c>
      <c r="C14" s="6">
        <v>17</v>
      </c>
      <c r="D14" s="6">
        <v>75</v>
      </c>
      <c r="E14" s="6">
        <v>23</v>
      </c>
      <c r="F14" s="6">
        <v>100</v>
      </c>
      <c r="G14" s="6">
        <v>4</v>
      </c>
      <c r="H14" s="6">
        <v>20</v>
      </c>
      <c r="I14" s="6">
        <v>0</v>
      </c>
      <c r="J14" s="6">
        <v>0</v>
      </c>
      <c r="K14" s="7">
        <f t="shared" si="0"/>
        <v>44</v>
      </c>
      <c r="L14" s="7">
        <f t="shared" si="1"/>
        <v>195</v>
      </c>
    </row>
    <row r="15" spans="1:12">
      <c r="A15" s="5">
        <v>11</v>
      </c>
      <c r="B15" s="60">
        <v>43810</v>
      </c>
      <c r="C15" s="6">
        <v>42</v>
      </c>
      <c r="D15" s="6">
        <v>147</v>
      </c>
      <c r="E15" s="6">
        <v>30</v>
      </c>
      <c r="F15" s="6">
        <v>145</v>
      </c>
      <c r="G15" s="6">
        <v>26</v>
      </c>
      <c r="H15" s="6">
        <v>84</v>
      </c>
      <c r="I15" s="6">
        <v>5</v>
      </c>
      <c r="J15" s="6">
        <v>12</v>
      </c>
      <c r="K15" s="7">
        <f t="shared" si="0"/>
        <v>103</v>
      </c>
      <c r="L15" s="7">
        <f t="shared" si="1"/>
        <v>388</v>
      </c>
    </row>
    <row r="16" spans="1:12">
      <c r="A16" s="5">
        <v>12</v>
      </c>
      <c r="B16" s="60">
        <v>43811</v>
      </c>
      <c r="C16" s="68" t="s">
        <v>31</v>
      </c>
      <c r="D16" s="68" t="s">
        <v>31</v>
      </c>
      <c r="E16" s="68" t="s">
        <v>31</v>
      </c>
      <c r="F16" s="68" t="s">
        <v>31</v>
      </c>
      <c r="G16" s="68" t="s">
        <v>31</v>
      </c>
      <c r="H16" s="68" t="s">
        <v>31</v>
      </c>
      <c r="I16" s="68" t="s">
        <v>31</v>
      </c>
      <c r="J16" s="68" t="s">
        <v>31</v>
      </c>
      <c r="K16" s="68" t="s">
        <v>31</v>
      </c>
      <c r="L16" s="68" t="s">
        <v>31</v>
      </c>
    </row>
    <row r="17" spans="1:12">
      <c r="A17" s="5">
        <v>13</v>
      </c>
      <c r="B17" s="60">
        <v>43812</v>
      </c>
      <c r="C17" s="6">
        <v>13</v>
      </c>
      <c r="D17" s="6">
        <v>50</v>
      </c>
      <c r="E17" s="6">
        <v>31</v>
      </c>
      <c r="F17" s="6">
        <v>82</v>
      </c>
      <c r="G17" s="6">
        <v>24</v>
      </c>
      <c r="H17" s="6">
        <v>21</v>
      </c>
      <c r="I17" s="6">
        <v>1</v>
      </c>
      <c r="J17" s="6">
        <v>1</v>
      </c>
      <c r="K17" s="7">
        <f t="shared" si="0"/>
        <v>69</v>
      </c>
      <c r="L17" s="7">
        <f t="shared" si="1"/>
        <v>154</v>
      </c>
    </row>
    <row r="18" spans="1:12">
      <c r="A18" s="5">
        <v>14</v>
      </c>
      <c r="B18" s="60">
        <v>43813</v>
      </c>
      <c r="C18" s="68" t="s">
        <v>31</v>
      </c>
      <c r="D18" s="68" t="s">
        <v>31</v>
      </c>
      <c r="E18" s="68" t="s">
        <v>31</v>
      </c>
      <c r="F18" s="68" t="s">
        <v>31</v>
      </c>
      <c r="G18" s="68" t="s">
        <v>31</v>
      </c>
      <c r="H18" s="68" t="s">
        <v>31</v>
      </c>
      <c r="I18" s="68" t="s">
        <v>31</v>
      </c>
      <c r="J18" s="68" t="s">
        <v>31</v>
      </c>
      <c r="K18" s="68" t="s">
        <v>31</v>
      </c>
      <c r="L18" s="68" t="s">
        <v>31</v>
      </c>
    </row>
    <row r="19" spans="1:12">
      <c r="A19" s="5">
        <v>15</v>
      </c>
      <c r="B19" s="60">
        <v>43814</v>
      </c>
      <c r="C19" s="6">
        <v>40</v>
      </c>
      <c r="D19" s="6">
        <v>120</v>
      </c>
      <c r="E19" s="6">
        <v>52</v>
      </c>
      <c r="F19" s="6">
        <v>110</v>
      </c>
      <c r="G19" s="6">
        <v>6</v>
      </c>
      <c r="H19" s="6">
        <v>30</v>
      </c>
      <c r="I19" s="6">
        <v>0</v>
      </c>
      <c r="J19" s="6">
        <v>0</v>
      </c>
      <c r="K19" s="7">
        <f t="shared" si="0"/>
        <v>98</v>
      </c>
      <c r="L19" s="7">
        <f t="shared" si="1"/>
        <v>260</v>
      </c>
    </row>
    <row r="20" spans="1:12">
      <c r="A20" s="5">
        <v>16</v>
      </c>
      <c r="B20" s="60">
        <v>43815</v>
      </c>
      <c r="C20" s="6">
        <v>5</v>
      </c>
      <c r="D20" s="6">
        <v>25</v>
      </c>
      <c r="E20" s="6">
        <v>10</v>
      </c>
      <c r="F20" s="6">
        <v>26</v>
      </c>
      <c r="G20" s="6">
        <v>17</v>
      </c>
      <c r="H20" s="6">
        <v>40</v>
      </c>
      <c r="I20" s="6">
        <v>8</v>
      </c>
      <c r="J20" s="6">
        <v>10</v>
      </c>
      <c r="K20" s="7">
        <f t="shared" si="0"/>
        <v>40</v>
      </c>
      <c r="L20" s="7">
        <f t="shared" si="1"/>
        <v>101</v>
      </c>
    </row>
    <row r="21" spans="1:12">
      <c r="A21" s="5">
        <v>17</v>
      </c>
      <c r="B21" s="60">
        <v>43816</v>
      </c>
      <c r="C21" s="68" t="s">
        <v>31</v>
      </c>
      <c r="D21" s="68" t="s">
        <v>31</v>
      </c>
      <c r="E21" s="68" t="s">
        <v>31</v>
      </c>
      <c r="F21" s="68" t="s">
        <v>31</v>
      </c>
      <c r="G21" s="68" t="s">
        <v>31</v>
      </c>
      <c r="H21" s="68" t="s">
        <v>31</v>
      </c>
      <c r="I21" s="68" t="s">
        <v>31</v>
      </c>
      <c r="J21" s="68" t="s">
        <v>31</v>
      </c>
      <c r="K21" s="68" t="s">
        <v>31</v>
      </c>
      <c r="L21" s="68" t="s">
        <v>31</v>
      </c>
    </row>
    <row r="22" spans="1:12">
      <c r="A22" s="5">
        <v>18</v>
      </c>
      <c r="B22" s="60">
        <v>43817</v>
      </c>
      <c r="C22" s="6">
        <v>31</v>
      </c>
      <c r="D22" s="6">
        <v>90</v>
      </c>
      <c r="E22" s="6">
        <v>42</v>
      </c>
      <c r="F22" s="6">
        <v>90</v>
      </c>
      <c r="G22" s="6">
        <v>9</v>
      </c>
      <c r="H22" s="6">
        <v>65</v>
      </c>
      <c r="I22" s="6">
        <v>7</v>
      </c>
      <c r="J22" s="6">
        <v>10</v>
      </c>
      <c r="K22" s="7">
        <f t="shared" si="0"/>
        <v>89</v>
      </c>
      <c r="L22" s="7">
        <f t="shared" si="1"/>
        <v>255</v>
      </c>
    </row>
    <row r="23" spans="1:12">
      <c r="A23" s="5">
        <v>19</v>
      </c>
      <c r="B23" s="60">
        <v>43818</v>
      </c>
      <c r="C23" s="68" t="s">
        <v>31</v>
      </c>
      <c r="D23" s="68" t="s">
        <v>31</v>
      </c>
      <c r="E23" s="68" t="s">
        <v>31</v>
      </c>
      <c r="F23" s="68" t="s">
        <v>31</v>
      </c>
      <c r="G23" s="68" t="s">
        <v>31</v>
      </c>
      <c r="H23" s="68" t="s">
        <v>31</v>
      </c>
      <c r="I23" s="68" t="s">
        <v>31</v>
      </c>
      <c r="J23" s="68" t="s">
        <v>31</v>
      </c>
      <c r="K23" s="68" t="s">
        <v>31</v>
      </c>
      <c r="L23" s="68" t="s">
        <v>31</v>
      </c>
    </row>
    <row r="24" spans="1:12">
      <c r="A24" s="5">
        <v>20</v>
      </c>
      <c r="B24" s="60">
        <v>43819</v>
      </c>
      <c r="C24" s="68" t="s">
        <v>31</v>
      </c>
      <c r="D24" s="68" t="s">
        <v>31</v>
      </c>
      <c r="E24" s="68" t="s">
        <v>31</v>
      </c>
      <c r="F24" s="68" t="s">
        <v>31</v>
      </c>
      <c r="G24" s="68" t="s">
        <v>31</v>
      </c>
      <c r="H24" s="68" t="s">
        <v>31</v>
      </c>
      <c r="I24" s="68" t="s">
        <v>31</v>
      </c>
      <c r="J24" s="68" t="s">
        <v>31</v>
      </c>
      <c r="K24" s="68" t="s">
        <v>31</v>
      </c>
      <c r="L24" s="68" t="s">
        <v>31</v>
      </c>
    </row>
    <row r="25" spans="1:12">
      <c r="A25" s="5">
        <v>21</v>
      </c>
      <c r="B25" s="60">
        <v>43820</v>
      </c>
      <c r="C25" s="68" t="s">
        <v>31</v>
      </c>
      <c r="D25" s="68" t="s">
        <v>31</v>
      </c>
      <c r="E25" s="68" t="s">
        <v>31</v>
      </c>
      <c r="F25" s="68" t="s">
        <v>31</v>
      </c>
      <c r="G25" s="68" t="s">
        <v>31</v>
      </c>
      <c r="H25" s="68" t="s">
        <v>31</v>
      </c>
      <c r="I25" s="68" t="s">
        <v>31</v>
      </c>
      <c r="J25" s="68" t="s">
        <v>31</v>
      </c>
      <c r="K25" s="68" t="s">
        <v>31</v>
      </c>
      <c r="L25" s="68" t="s">
        <v>31</v>
      </c>
    </row>
    <row r="26" spans="1:12">
      <c r="A26" s="5">
        <v>22</v>
      </c>
      <c r="B26" s="60">
        <v>43821</v>
      </c>
      <c r="C26" s="6">
        <v>40</v>
      </c>
      <c r="D26" s="6">
        <v>65</v>
      </c>
      <c r="E26" s="6">
        <v>65</v>
      </c>
      <c r="F26" s="6">
        <v>127</v>
      </c>
      <c r="G26" s="6">
        <v>15</v>
      </c>
      <c r="H26" s="6">
        <v>70</v>
      </c>
      <c r="I26" s="6">
        <v>6</v>
      </c>
      <c r="J26" s="6">
        <v>8</v>
      </c>
      <c r="K26" s="7">
        <f t="shared" si="0"/>
        <v>126</v>
      </c>
      <c r="L26" s="7">
        <f t="shared" si="1"/>
        <v>270</v>
      </c>
    </row>
    <row r="27" spans="1:12">
      <c r="A27" s="5">
        <v>23</v>
      </c>
      <c r="B27" s="60">
        <v>43822</v>
      </c>
      <c r="C27" s="68" t="s">
        <v>31</v>
      </c>
      <c r="D27" s="68" t="s">
        <v>31</v>
      </c>
      <c r="E27" s="68" t="s">
        <v>31</v>
      </c>
      <c r="F27" s="68" t="s">
        <v>31</v>
      </c>
      <c r="G27" s="68" t="s">
        <v>31</v>
      </c>
      <c r="H27" s="68" t="s">
        <v>31</v>
      </c>
      <c r="I27" s="68" t="s">
        <v>31</v>
      </c>
      <c r="J27" s="68" t="s">
        <v>31</v>
      </c>
      <c r="K27" s="68" t="s">
        <v>31</v>
      </c>
      <c r="L27" s="68" t="s">
        <v>31</v>
      </c>
    </row>
    <row r="28" spans="1:12">
      <c r="A28" s="5">
        <v>24</v>
      </c>
      <c r="B28" s="60">
        <v>43823</v>
      </c>
      <c r="C28" s="68" t="s">
        <v>31</v>
      </c>
      <c r="D28" s="68" t="s">
        <v>31</v>
      </c>
      <c r="E28" s="68" t="s">
        <v>31</v>
      </c>
      <c r="F28" s="68" t="s">
        <v>31</v>
      </c>
      <c r="G28" s="68" t="s">
        <v>31</v>
      </c>
      <c r="H28" s="68" t="s">
        <v>31</v>
      </c>
      <c r="I28" s="68" t="s">
        <v>31</v>
      </c>
      <c r="J28" s="68" t="s">
        <v>31</v>
      </c>
      <c r="K28" s="68" t="s">
        <v>31</v>
      </c>
      <c r="L28" s="68" t="s">
        <v>31</v>
      </c>
    </row>
    <row r="29" spans="1:12">
      <c r="A29" s="5">
        <v>25</v>
      </c>
      <c r="B29" s="60">
        <v>43824</v>
      </c>
      <c r="C29" s="6">
        <v>25</v>
      </c>
      <c r="D29" s="6">
        <v>110</v>
      </c>
      <c r="E29" s="6">
        <v>30</v>
      </c>
      <c r="F29" s="6">
        <v>120</v>
      </c>
      <c r="G29" s="6">
        <v>10</v>
      </c>
      <c r="H29" s="6">
        <v>60</v>
      </c>
      <c r="I29" s="6">
        <v>3</v>
      </c>
      <c r="J29" s="6">
        <v>5</v>
      </c>
      <c r="K29" s="7">
        <f t="shared" si="0"/>
        <v>68</v>
      </c>
      <c r="L29" s="7">
        <f t="shared" si="1"/>
        <v>295</v>
      </c>
    </row>
    <row r="30" spans="1:12">
      <c r="A30" s="5">
        <v>26</v>
      </c>
      <c r="B30" s="60">
        <v>43825</v>
      </c>
      <c r="C30" s="68" t="s">
        <v>31</v>
      </c>
      <c r="D30" s="68" t="s">
        <v>31</v>
      </c>
      <c r="E30" s="68" t="s">
        <v>31</v>
      </c>
      <c r="F30" s="68" t="s">
        <v>31</v>
      </c>
      <c r="G30" s="68" t="s">
        <v>31</v>
      </c>
      <c r="H30" s="68" t="s">
        <v>31</v>
      </c>
      <c r="I30" s="68" t="s">
        <v>31</v>
      </c>
      <c r="J30" s="68" t="s">
        <v>31</v>
      </c>
      <c r="K30" s="68" t="s">
        <v>31</v>
      </c>
      <c r="L30" s="68" t="s">
        <v>31</v>
      </c>
    </row>
    <row r="31" spans="1:12">
      <c r="A31" s="5">
        <v>27</v>
      </c>
      <c r="B31" s="60">
        <v>43826</v>
      </c>
      <c r="C31" s="6">
        <v>47</v>
      </c>
      <c r="D31" s="6">
        <v>97</v>
      </c>
      <c r="E31" s="6">
        <v>37</v>
      </c>
      <c r="F31" s="6">
        <v>85</v>
      </c>
      <c r="G31" s="6">
        <v>7</v>
      </c>
      <c r="H31" s="6">
        <v>22</v>
      </c>
      <c r="I31" s="6">
        <v>7</v>
      </c>
      <c r="J31" s="6">
        <v>13</v>
      </c>
      <c r="K31" s="7">
        <f t="shared" si="0"/>
        <v>98</v>
      </c>
      <c r="L31" s="7">
        <f t="shared" si="1"/>
        <v>217</v>
      </c>
    </row>
    <row r="32" spans="1:12">
      <c r="A32" s="5">
        <v>28</v>
      </c>
      <c r="B32" s="60">
        <v>43827</v>
      </c>
      <c r="C32" s="68" t="s">
        <v>31</v>
      </c>
      <c r="D32" s="68" t="s">
        <v>31</v>
      </c>
      <c r="E32" s="68" t="s">
        <v>31</v>
      </c>
      <c r="F32" s="68" t="s">
        <v>31</v>
      </c>
      <c r="G32" s="68" t="s">
        <v>31</v>
      </c>
      <c r="H32" s="68" t="s">
        <v>31</v>
      </c>
      <c r="I32" s="68" t="s">
        <v>31</v>
      </c>
      <c r="J32" s="68" t="s">
        <v>31</v>
      </c>
      <c r="K32" s="68" t="s">
        <v>31</v>
      </c>
      <c r="L32" s="68" t="s">
        <v>31</v>
      </c>
    </row>
    <row r="33" spans="1:12">
      <c r="A33" s="5">
        <v>29</v>
      </c>
      <c r="B33" s="60">
        <v>43828</v>
      </c>
      <c r="C33" s="6">
        <v>28</v>
      </c>
      <c r="D33" s="6">
        <v>120</v>
      </c>
      <c r="E33" s="6">
        <v>34</v>
      </c>
      <c r="F33" s="6">
        <v>69</v>
      </c>
      <c r="G33" s="6">
        <v>4</v>
      </c>
      <c r="H33" s="6">
        <v>30</v>
      </c>
      <c r="I33" s="6">
        <v>5</v>
      </c>
      <c r="J33" s="6">
        <v>11</v>
      </c>
      <c r="K33" s="7">
        <f t="shared" si="0"/>
        <v>71</v>
      </c>
      <c r="L33" s="7">
        <f t="shared" si="1"/>
        <v>230</v>
      </c>
    </row>
    <row r="34" spans="1:12">
      <c r="A34" s="5">
        <v>30</v>
      </c>
      <c r="B34" s="60">
        <v>43829</v>
      </c>
      <c r="C34" s="6">
        <v>10</v>
      </c>
      <c r="D34" s="6">
        <v>40</v>
      </c>
      <c r="E34" s="6">
        <v>15</v>
      </c>
      <c r="F34" s="6">
        <v>35</v>
      </c>
      <c r="G34" s="6">
        <v>2</v>
      </c>
      <c r="H34" s="6">
        <v>10</v>
      </c>
      <c r="I34" s="6">
        <v>1</v>
      </c>
      <c r="J34" s="6">
        <v>2</v>
      </c>
      <c r="K34" s="7">
        <f t="shared" si="0"/>
        <v>28</v>
      </c>
      <c r="L34" s="7">
        <f t="shared" si="1"/>
        <v>87</v>
      </c>
    </row>
    <row r="35" spans="1:12">
      <c r="A35" s="5">
        <v>31</v>
      </c>
      <c r="B35" s="60">
        <v>43830</v>
      </c>
      <c r="C35" s="6">
        <v>12</v>
      </c>
      <c r="D35" s="6">
        <v>60</v>
      </c>
      <c r="E35" s="6">
        <v>23</v>
      </c>
      <c r="F35" s="6">
        <v>70</v>
      </c>
      <c r="G35" s="6">
        <v>4</v>
      </c>
      <c r="H35" s="6">
        <v>25</v>
      </c>
      <c r="I35" s="6">
        <v>0</v>
      </c>
      <c r="J35" s="6">
        <v>0</v>
      </c>
      <c r="K35" s="7">
        <f t="shared" si="0"/>
        <v>39</v>
      </c>
      <c r="L35" s="7">
        <f t="shared" si="1"/>
        <v>155</v>
      </c>
    </row>
    <row r="36" spans="1:12" s="50" customFormat="1" ht="35.25" customHeight="1">
      <c r="A36" s="244" t="s">
        <v>6</v>
      </c>
      <c r="B36" s="245"/>
      <c r="C36" s="42">
        <f t="shared" ref="C36:L36" si="2">SUM(C5:C35)</f>
        <v>479</v>
      </c>
      <c r="D36" s="42">
        <f t="shared" si="2"/>
        <v>1417</v>
      </c>
      <c r="E36" s="42">
        <f t="shared" si="2"/>
        <v>598</v>
      </c>
      <c r="F36" s="42">
        <f t="shared" si="2"/>
        <v>1575</v>
      </c>
      <c r="G36" s="42">
        <f t="shared" si="2"/>
        <v>180</v>
      </c>
      <c r="H36" s="42">
        <f t="shared" si="2"/>
        <v>662</v>
      </c>
      <c r="I36" s="42">
        <f t="shared" si="2"/>
        <v>59</v>
      </c>
      <c r="J36" s="42">
        <f t="shared" si="2"/>
        <v>95</v>
      </c>
      <c r="K36" s="42">
        <f t="shared" si="2"/>
        <v>1316</v>
      </c>
      <c r="L36" s="42">
        <f t="shared" si="2"/>
        <v>3749</v>
      </c>
    </row>
    <row r="37" spans="1:12">
      <c r="A37" s="9"/>
      <c r="B37" s="65"/>
      <c r="C37" s="9"/>
      <c r="D37" s="9"/>
      <c r="E37" s="9"/>
      <c r="F37" s="9"/>
      <c r="G37" s="9"/>
      <c r="H37" s="9"/>
      <c r="I37" s="9"/>
      <c r="J37" s="9"/>
    </row>
    <row r="38" spans="1:12">
      <c r="A38" s="255" t="s">
        <v>9</v>
      </c>
      <c r="B38" s="255"/>
      <c r="C38" s="41">
        <f>C36/31</f>
        <v>15.451612903225806</v>
      </c>
      <c r="D38" s="49">
        <f t="shared" ref="D38:L38" si="3">D36/31</f>
        <v>45.70967741935484</v>
      </c>
      <c r="E38" s="41">
        <f t="shared" si="3"/>
        <v>19.29032258064516</v>
      </c>
      <c r="F38" s="44">
        <f t="shared" si="3"/>
        <v>50.806451612903224</v>
      </c>
      <c r="G38" s="41">
        <f t="shared" si="3"/>
        <v>5.806451612903226</v>
      </c>
      <c r="H38" s="8">
        <f t="shared" si="3"/>
        <v>21.35483870967742</v>
      </c>
      <c r="I38" s="41">
        <f t="shared" si="3"/>
        <v>1.903225806451613</v>
      </c>
      <c r="J38" s="53">
        <f t="shared" si="3"/>
        <v>3.064516129032258</v>
      </c>
      <c r="K38" s="41">
        <f t="shared" si="3"/>
        <v>42.451612903225808</v>
      </c>
      <c r="L38" s="45">
        <f t="shared" si="3"/>
        <v>120.93548387096774</v>
      </c>
    </row>
  </sheetData>
  <mergeCells count="10">
    <mergeCell ref="A38:B38"/>
    <mergeCell ref="A36:B36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scale="8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8"/>
  <sheetViews>
    <sheetView topLeftCell="A28" workbookViewId="0">
      <selection activeCell="N28" sqref="N28"/>
    </sheetView>
  </sheetViews>
  <sheetFormatPr defaultRowHeight="12.75"/>
  <cols>
    <col min="1" max="1" width="9.28515625" style="106" bestFit="1" customWidth="1"/>
    <col min="2" max="2" width="14.85546875" style="118" bestFit="1" customWidth="1"/>
    <col min="3" max="12" width="9.28515625" style="106" bestFit="1" customWidth="1"/>
    <col min="13" max="16384" width="9.140625" style="106"/>
  </cols>
  <sheetData>
    <row r="2" spans="1:12" ht="21" customHeight="1">
      <c r="A2" s="266" t="s">
        <v>68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</row>
    <row r="3" spans="1:12" ht="15">
      <c r="A3" s="267" t="s">
        <v>0</v>
      </c>
      <c r="B3" s="268" t="s">
        <v>1</v>
      </c>
      <c r="C3" s="269" t="s">
        <v>2</v>
      </c>
      <c r="D3" s="269"/>
      <c r="E3" s="270" t="s">
        <v>3</v>
      </c>
      <c r="F3" s="270"/>
      <c r="G3" s="271" t="s">
        <v>4</v>
      </c>
      <c r="H3" s="271"/>
      <c r="I3" s="272" t="s">
        <v>5</v>
      </c>
      <c r="J3" s="272"/>
      <c r="K3" s="273" t="s">
        <v>6</v>
      </c>
      <c r="L3" s="273"/>
    </row>
    <row r="4" spans="1:12" ht="15">
      <c r="A4" s="267"/>
      <c r="B4" s="268"/>
      <c r="C4" s="157" t="s">
        <v>7</v>
      </c>
      <c r="D4" s="157" t="s">
        <v>8</v>
      </c>
      <c r="E4" s="158" t="s">
        <v>7</v>
      </c>
      <c r="F4" s="158" t="s">
        <v>8</v>
      </c>
      <c r="G4" s="159" t="s">
        <v>7</v>
      </c>
      <c r="H4" s="159" t="s">
        <v>8</v>
      </c>
      <c r="I4" s="160" t="s">
        <v>7</v>
      </c>
      <c r="J4" s="160" t="s">
        <v>8</v>
      </c>
      <c r="K4" s="161" t="s">
        <v>7</v>
      </c>
      <c r="L4" s="161" t="s">
        <v>8</v>
      </c>
    </row>
    <row r="5" spans="1:12" ht="15">
      <c r="A5" s="162">
        <v>1</v>
      </c>
      <c r="B5" s="163">
        <v>43831</v>
      </c>
      <c r="C5" s="162" t="s">
        <v>31</v>
      </c>
      <c r="D5" s="162" t="s">
        <v>31</v>
      </c>
      <c r="E5" s="162" t="s">
        <v>31</v>
      </c>
      <c r="F5" s="162"/>
      <c r="G5" s="162" t="s">
        <v>31</v>
      </c>
      <c r="H5" s="162" t="s">
        <v>31</v>
      </c>
      <c r="I5" s="162" t="s">
        <v>31</v>
      </c>
      <c r="J5" s="162" t="s">
        <v>31</v>
      </c>
      <c r="K5" s="164" t="s">
        <v>31</v>
      </c>
      <c r="L5" s="164" t="s">
        <v>31</v>
      </c>
    </row>
    <row r="6" spans="1:12" ht="15">
      <c r="A6" s="162">
        <v>2</v>
      </c>
      <c r="B6" s="163">
        <v>43832</v>
      </c>
      <c r="C6" s="162" t="s">
        <v>31</v>
      </c>
      <c r="D6" s="162" t="s">
        <v>31</v>
      </c>
      <c r="E6" s="162" t="s">
        <v>31</v>
      </c>
      <c r="F6" s="162" t="s">
        <v>31</v>
      </c>
      <c r="G6" s="162" t="s">
        <v>31</v>
      </c>
      <c r="H6" s="162" t="s">
        <v>31</v>
      </c>
      <c r="I6" s="162" t="s">
        <v>31</v>
      </c>
      <c r="J6" s="162" t="s">
        <v>31</v>
      </c>
      <c r="K6" s="162" t="s">
        <v>31</v>
      </c>
      <c r="L6" s="162" t="s">
        <v>31</v>
      </c>
    </row>
    <row r="7" spans="1:12" ht="15">
      <c r="A7" s="162">
        <v>3</v>
      </c>
      <c r="B7" s="163">
        <v>43833</v>
      </c>
      <c r="C7" s="162">
        <v>37</v>
      </c>
      <c r="D7" s="162">
        <v>84</v>
      </c>
      <c r="E7" s="162">
        <v>54</v>
      </c>
      <c r="F7" s="162">
        <v>89</v>
      </c>
      <c r="G7" s="162">
        <v>6</v>
      </c>
      <c r="H7" s="162">
        <v>58</v>
      </c>
      <c r="I7" s="162">
        <v>2</v>
      </c>
      <c r="J7" s="162">
        <v>4</v>
      </c>
      <c r="K7" s="164">
        <f t="shared" ref="K7:K34" si="0">SUM(C7,E7,G7,I7)</f>
        <v>99</v>
      </c>
      <c r="L7" s="164">
        <f t="shared" ref="L7:L34" si="1">SUM(D7,F7,H7,J7)</f>
        <v>235</v>
      </c>
    </row>
    <row r="8" spans="1:12" ht="15">
      <c r="A8" s="162">
        <v>4</v>
      </c>
      <c r="B8" s="163">
        <v>43834</v>
      </c>
      <c r="C8" s="162" t="s">
        <v>31</v>
      </c>
      <c r="D8" s="162" t="s">
        <v>31</v>
      </c>
      <c r="E8" s="162" t="s">
        <v>31</v>
      </c>
      <c r="F8" s="162" t="s">
        <v>31</v>
      </c>
      <c r="G8" s="162" t="s">
        <v>31</v>
      </c>
      <c r="H8" s="162" t="s">
        <v>31</v>
      </c>
      <c r="I8" s="162" t="s">
        <v>31</v>
      </c>
      <c r="J8" s="162" t="s">
        <v>31</v>
      </c>
      <c r="K8" s="162" t="s">
        <v>31</v>
      </c>
      <c r="L8" s="162" t="s">
        <v>31</v>
      </c>
    </row>
    <row r="9" spans="1:12" ht="15">
      <c r="A9" s="162">
        <v>5</v>
      </c>
      <c r="B9" s="163">
        <v>43835</v>
      </c>
      <c r="C9" s="162">
        <v>36</v>
      </c>
      <c r="D9" s="162">
        <v>90</v>
      </c>
      <c r="E9" s="162">
        <v>39</v>
      </c>
      <c r="F9" s="162">
        <v>78</v>
      </c>
      <c r="G9" s="162">
        <v>5</v>
      </c>
      <c r="H9" s="162">
        <v>25</v>
      </c>
      <c r="I9" s="162">
        <v>2</v>
      </c>
      <c r="J9" s="162">
        <v>2</v>
      </c>
      <c r="K9" s="164">
        <f t="shared" si="0"/>
        <v>82</v>
      </c>
      <c r="L9" s="164">
        <f t="shared" si="1"/>
        <v>195</v>
      </c>
    </row>
    <row r="10" spans="1:12" ht="15">
      <c r="A10" s="162">
        <v>6</v>
      </c>
      <c r="B10" s="163">
        <v>43836</v>
      </c>
      <c r="C10" s="162" t="s">
        <v>31</v>
      </c>
      <c r="D10" s="162" t="s">
        <v>31</v>
      </c>
      <c r="E10" s="162" t="s">
        <v>31</v>
      </c>
      <c r="F10" s="162" t="s">
        <v>31</v>
      </c>
      <c r="G10" s="162" t="s">
        <v>31</v>
      </c>
      <c r="H10" s="162" t="s">
        <v>31</v>
      </c>
      <c r="I10" s="162" t="s">
        <v>31</v>
      </c>
      <c r="J10" s="162" t="s">
        <v>31</v>
      </c>
      <c r="K10" s="162" t="s">
        <v>31</v>
      </c>
      <c r="L10" s="162" t="s">
        <v>31</v>
      </c>
    </row>
    <row r="11" spans="1:12" ht="15">
      <c r="A11" s="162">
        <v>7</v>
      </c>
      <c r="B11" s="163">
        <v>43837</v>
      </c>
      <c r="C11" s="162">
        <v>39</v>
      </c>
      <c r="D11" s="162">
        <v>73</v>
      </c>
      <c r="E11" s="162">
        <v>45</v>
      </c>
      <c r="F11" s="162">
        <v>94</v>
      </c>
      <c r="G11" s="162">
        <v>6</v>
      </c>
      <c r="H11" s="162">
        <v>51</v>
      </c>
      <c r="I11" s="162">
        <v>13</v>
      </c>
      <c r="J11" s="162">
        <v>21</v>
      </c>
      <c r="K11" s="164">
        <f t="shared" si="0"/>
        <v>103</v>
      </c>
      <c r="L11" s="164">
        <f t="shared" si="1"/>
        <v>239</v>
      </c>
    </row>
    <row r="12" spans="1:12" ht="15">
      <c r="A12" s="162">
        <v>8</v>
      </c>
      <c r="B12" s="163">
        <v>43838</v>
      </c>
      <c r="C12" s="162" t="s">
        <v>31</v>
      </c>
      <c r="D12" s="162" t="s">
        <v>31</v>
      </c>
      <c r="E12" s="162" t="s">
        <v>31</v>
      </c>
      <c r="F12" s="162" t="s">
        <v>31</v>
      </c>
      <c r="G12" s="162" t="s">
        <v>31</v>
      </c>
      <c r="H12" s="162" t="s">
        <v>31</v>
      </c>
      <c r="I12" s="162" t="s">
        <v>31</v>
      </c>
      <c r="J12" s="162" t="s">
        <v>31</v>
      </c>
      <c r="K12" s="162" t="s">
        <v>31</v>
      </c>
      <c r="L12" s="162" t="s">
        <v>31</v>
      </c>
    </row>
    <row r="13" spans="1:12" ht="15">
      <c r="A13" s="162">
        <v>9</v>
      </c>
      <c r="B13" s="163">
        <v>43839</v>
      </c>
      <c r="C13" s="162">
        <v>10</v>
      </c>
      <c r="D13" s="162">
        <v>30</v>
      </c>
      <c r="E13" s="162">
        <v>48</v>
      </c>
      <c r="F13" s="162">
        <v>68</v>
      </c>
      <c r="G13" s="162">
        <v>0</v>
      </c>
      <c r="H13" s="162">
        <v>0</v>
      </c>
      <c r="I13" s="162">
        <v>0</v>
      </c>
      <c r="J13" s="162">
        <v>0</v>
      </c>
      <c r="K13" s="164">
        <f t="shared" si="0"/>
        <v>58</v>
      </c>
      <c r="L13" s="164">
        <f t="shared" si="1"/>
        <v>98</v>
      </c>
    </row>
    <row r="14" spans="1:12" ht="15">
      <c r="A14" s="162">
        <v>10</v>
      </c>
      <c r="B14" s="163">
        <v>43840</v>
      </c>
      <c r="C14" s="162">
        <v>49</v>
      </c>
      <c r="D14" s="162">
        <v>102</v>
      </c>
      <c r="E14" s="162">
        <v>27</v>
      </c>
      <c r="F14" s="162">
        <v>58</v>
      </c>
      <c r="G14" s="162">
        <v>8</v>
      </c>
      <c r="H14" s="162">
        <v>30</v>
      </c>
      <c r="I14" s="162">
        <v>4</v>
      </c>
      <c r="J14" s="162">
        <v>4</v>
      </c>
      <c r="K14" s="164">
        <f t="shared" si="0"/>
        <v>88</v>
      </c>
      <c r="L14" s="164">
        <f t="shared" si="1"/>
        <v>194</v>
      </c>
    </row>
    <row r="15" spans="1:12" ht="15">
      <c r="A15" s="162">
        <v>11</v>
      </c>
      <c r="B15" s="163">
        <v>43841</v>
      </c>
      <c r="C15" s="162" t="s">
        <v>31</v>
      </c>
      <c r="D15" s="162" t="s">
        <v>31</v>
      </c>
      <c r="E15" s="162" t="s">
        <v>31</v>
      </c>
      <c r="F15" s="162" t="s">
        <v>31</v>
      </c>
      <c r="G15" s="162" t="s">
        <v>31</v>
      </c>
      <c r="H15" s="162" t="s">
        <v>31</v>
      </c>
      <c r="I15" s="162" t="s">
        <v>31</v>
      </c>
      <c r="J15" s="162" t="s">
        <v>31</v>
      </c>
      <c r="K15" s="162" t="s">
        <v>31</v>
      </c>
      <c r="L15" s="162" t="s">
        <v>31</v>
      </c>
    </row>
    <row r="16" spans="1:12" ht="15">
      <c r="A16" s="162">
        <v>12</v>
      </c>
      <c r="B16" s="163">
        <v>43842</v>
      </c>
      <c r="C16" s="162">
        <v>17</v>
      </c>
      <c r="D16" s="162">
        <v>60</v>
      </c>
      <c r="E16" s="162">
        <v>40</v>
      </c>
      <c r="F16" s="162">
        <v>90</v>
      </c>
      <c r="G16" s="162">
        <v>8</v>
      </c>
      <c r="H16" s="162">
        <v>40</v>
      </c>
      <c r="I16" s="162">
        <v>8</v>
      </c>
      <c r="J16" s="162">
        <v>16</v>
      </c>
      <c r="K16" s="164">
        <f t="shared" si="0"/>
        <v>73</v>
      </c>
      <c r="L16" s="164">
        <f t="shared" si="1"/>
        <v>206</v>
      </c>
    </row>
    <row r="17" spans="1:12" ht="15">
      <c r="A17" s="162">
        <v>13</v>
      </c>
      <c r="B17" s="163">
        <v>43843</v>
      </c>
      <c r="C17" s="162" t="s">
        <v>31</v>
      </c>
      <c r="D17" s="162" t="s">
        <v>31</v>
      </c>
      <c r="E17" s="162" t="s">
        <v>31</v>
      </c>
      <c r="F17" s="162" t="s">
        <v>31</v>
      </c>
      <c r="G17" s="162" t="s">
        <v>31</v>
      </c>
      <c r="H17" s="162" t="s">
        <v>31</v>
      </c>
      <c r="I17" s="162" t="s">
        <v>31</v>
      </c>
      <c r="J17" s="162" t="s">
        <v>31</v>
      </c>
      <c r="K17" s="162" t="s">
        <v>31</v>
      </c>
      <c r="L17" s="162" t="s">
        <v>31</v>
      </c>
    </row>
    <row r="18" spans="1:12" ht="15">
      <c r="A18" s="162">
        <v>14</v>
      </c>
      <c r="B18" s="163">
        <v>43844</v>
      </c>
      <c r="C18" s="162">
        <v>27</v>
      </c>
      <c r="D18" s="162">
        <v>90</v>
      </c>
      <c r="E18" s="162">
        <v>30</v>
      </c>
      <c r="F18" s="162">
        <v>70</v>
      </c>
      <c r="G18" s="162">
        <v>7</v>
      </c>
      <c r="H18" s="162">
        <v>30</v>
      </c>
      <c r="I18" s="162">
        <v>4</v>
      </c>
      <c r="J18" s="162">
        <v>5</v>
      </c>
      <c r="K18" s="164">
        <f t="shared" si="0"/>
        <v>68</v>
      </c>
      <c r="L18" s="164">
        <f t="shared" si="1"/>
        <v>195</v>
      </c>
    </row>
    <row r="19" spans="1:12" ht="15">
      <c r="A19" s="162">
        <v>15</v>
      </c>
      <c r="B19" s="163">
        <v>43845</v>
      </c>
      <c r="C19" s="162" t="s">
        <v>31</v>
      </c>
      <c r="D19" s="162" t="s">
        <v>31</v>
      </c>
      <c r="E19" s="162" t="s">
        <v>31</v>
      </c>
      <c r="F19" s="162" t="s">
        <v>31</v>
      </c>
      <c r="G19" s="162" t="s">
        <v>31</v>
      </c>
      <c r="H19" s="162" t="s">
        <v>31</v>
      </c>
      <c r="I19" s="162" t="s">
        <v>31</v>
      </c>
      <c r="J19" s="162" t="s">
        <v>31</v>
      </c>
      <c r="K19" s="162" t="s">
        <v>31</v>
      </c>
      <c r="L19" s="162" t="s">
        <v>31</v>
      </c>
    </row>
    <row r="20" spans="1:12" ht="15">
      <c r="A20" s="162">
        <v>16</v>
      </c>
      <c r="B20" s="163">
        <v>43846</v>
      </c>
      <c r="C20" s="162">
        <v>14</v>
      </c>
      <c r="D20" s="162">
        <v>52</v>
      </c>
      <c r="E20" s="162">
        <v>29</v>
      </c>
      <c r="F20" s="162">
        <v>84</v>
      </c>
      <c r="G20" s="162">
        <v>6</v>
      </c>
      <c r="H20" s="162">
        <v>47</v>
      </c>
      <c r="I20" s="162">
        <v>5</v>
      </c>
      <c r="J20" s="162">
        <v>9</v>
      </c>
      <c r="K20" s="164">
        <f t="shared" si="0"/>
        <v>54</v>
      </c>
      <c r="L20" s="164">
        <f t="shared" si="1"/>
        <v>192</v>
      </c>
    </row>
    <row r="21" spans="1:12" ht="15">
      <c r="A21" s="162">
        <v>17</v>
      </c>
      <c r="B21" s="163">
        <v>43847</v>
      </c>
      <c r="C21" s="162" t="s">
        <v>31</v>
      </c>
      <c r="D21" s="162" t="s">
        <v>31</v>
      </c>
      <c r="E21" s="162" t="s">
        <v>31</v>
      </c>
      <c r="F21" s="162" t="s">
        <v>31</v>
      </c>
      <c r="G21" s="162" t="s">
        <v>31</v>
      </c>
      <c r="H21" s="162" t="s">
        <v>31</v>
      </c>
      <c r="I21" s="162" t="s">
        <v>31</v>
      </c>
      <c r="J21" s="162" t="s">
        <v>31</v>
      </c>
      <c r="K21" s="162" t="s">
        <v>31</v>
      </c>
      <c r="L21" s="162" t="s">
        <v>31</v>
      </c>
    </row>
    <row r="22" spans="1:12" ht="15">
      <c r="A22" s="162">
        <v>18</v>
      </c>
      <c r="B22" s="163">
        <v>43848</v>
      </c>
      <c r="C22" s="162">
        <v>17</v>
      </c>
      <c r="D22" s="162">
        <v>80</v>
      </c>
      <c r="E22" s="162">
        <v>25</v>
      </c>
      <c r="F22" s="162">
        <v>90</v>
      </c>
      <c r="G22" s="162">
        <v>6</v>
      </c>
      <c r="H22" s="162">
        <v>30</v>
      </c>
      <c r="I22" s="162">
        <v>0</v>
      </c>
      <c r="J22" s="162">
        <v>0</v>
      </c>
      <c r="K22" s="164">
        <f t="shared" si="0"/>
        <v>48</v>
      </c>
      <c r="L22" s="164">
        <f t="shared" si="1"/>
        <v>200</v>
      </c>
    </row>
    <row r="23" spans="1:12" ht="15">
      <c r="A23" s="162">
        <v>19</v>
      </c>
      <c r="B23" s="163">
        <v>43849</v>
      </c>
      <c r="C23" s="162">
        <v>12</v>
      </c>
      <c r="D23" s="162">
        <v>24</v>
      </c>
      <c r="E23" s="162">
        <v>11</v>
      </c>
      <c r="F23" s="162">
        <v>26</v>
      </c>
      <c r="G23" s="162">
        <v>2</v>
      </c>
      <c r="H23" s="162">
        <v>5</v>
      </c>
      <c r="I23" s="162">
        <v>2</v>
      </c>
      <c r="J23" s="162">
        <v>2</v>
      </c>
      <c r="K23" s="164">
        <f t="shared" si="0"/>
        <v>27</v>
      </c>
      <c r="L23" s="164">
        <f t="shared" si="1"/>
        <v>57</v>
      </c>
    </row>
    <row r="24" spans="1:12" ht="15">
      <c r="A24" s="162">
        <v>20</v>
      </c>
      <c r="B24" s="163">
        <v>43850</v>
      </c>
      <c r="C24" s="162">
        <v>13</v>
      </c>
      <c r="D24" s="162">
        <v>40</v>
      </c>
      <c r="E24" s="162">
        <v>8</v>
      </c>
      <c r="F24" s="162">
        <v>35</v>
      </c>
      <c r="G24" s="162">
        <v>7</v>
      </c>
      <c r="H24" s="162">
        <v>30</v>
      </c>
      <c r="I24" s="162">
        <v>6</v>
      </c>
      <c r="J24" s="162">
        <v>10</v>
      </c>
      <c r="K24" s="164">
        <f t="shared" si="0"/>
        <v>34</v>
      </c>
      <c r="L24" s="164">
        <f t="shared" si="1"/>
        <v>115</v>
      </c>
    </row>
    <row r="25" spans="1:12" ht="15">
      <c r="A25" s="162">
        <v>21</v>
      </c>
      <c r="B25" s="163">
        <v>43851</v>
      </c>
      <c r="C25" s="162" t="s">
        <v>31</v>
      </c>
      <c r="D25" s="162" t="s">
        <v>31</v>
      </c>
      <c r="E25" s="162" t="s">
        <v>31</v>
      </c>
      <c r="F25" s="162" t="s">
        <v>31</v>
      </c>
      <c r="G25" s="162" t="s">
        <v>31</v>
      </c>
      <c r="H25" s="162" t="s">
        <v>31</v>
      </c>
      <c r="I25" s="162" t="s">
        <v>31</v>
      </c>
      <c r="J25" s="162" t="s">
        <v>31</v>
      </c>
      <c r="K25" s="162" t="s">
        <v>31</v>
      </c>
      <c r="L25" s="162" t="s">
        <v>31</v>
      </c>
    </row>
    <row r="26" spans="1:12" ht="15">
      <c r="A26" s="162">
        <v>22</v>
      </c>
      <c r="B26" s="163">
        <v>43852</v>
      </c>
      <c r="C26" s="162">
        <v>32</v>
      </c>
      <c r="D26" s="162">
        <v>64</v>
      </c>
      <c r="E26" s="162">
        <v>35</v>
      </c>
      <c r="F26" s="162">
        <v>95</v>
      </c>
      <c r="G26" s="162">
        <v>4</v>
      </c>
      <c r="H26" s="162">
        <v>15</v>
      </c>
      <c r="I26" s="162">
        <v>4</v>
      </c>
      <c r="J26" s="162">
        <v>4</v>
      </c>
      <c r="K26" s="164">
        <f t="shared" si="0"/>
        <v>75</v>
      </c>
      <c r="L26" s="164">
        <f t="shared" si="1"/>
        <v>178</v>
      </c>
    </row>
    <row r="27" spans="1:12" ht="15">
      <c r="A27" s="162">
        <v>23</v>
      </c>
      <c r="B27" s="163">
        <v>43853</v>
      </c>
      <c r="C27" s="162" t="s">
        <v>31</v>
      </c>
      <c r="D27" s="162" t="s">
        <v>31</v>
      </c>
      <c r="E27" s="162" t="s">
        <v>31</v>
      </c>
      <c r="F27" s="162" t="s">
        <v>31</v>
      </c>
      <c r="G27" s="162" t="s">
        <v>31</v>
      </c>
      <c r="H27" s="162" t="s">
        <v>31</v>
      </c>
      <c r="I27" s="162" t="s">
        <v>31</v>
      </c>
      <c r="J27" s="162" t="s">
        <v>31</v>
      </c>
      <c r="K27" s="162" t="s">
        <v>31</v>
      </c>
      <c r="L27" s="162" t="s">
        <v>31</v>
      </c>
    </row>
    <row r="28" spans="1:12" ht="15">
      <c r="A28" s="162">
        <v>24</v>
      </c>
      <c r="B28" s="163">
        <v>43854</v>
      </c>
      <c r="C28" s="162" t="s">
        <v>31</v>
      </c>
      <c r="D28" s="162" t="s">
        <v>31</v>
      </c>
      <c r="E28" s="162" t="s">
        <v>31</v>
      </c>
      <c r="F28" s="162" t="s">
        <v>31</v>
      </c>
      <c r="G28" s="162" t="s">
        <v>31</v>
      </c>
      <c r="H28" s="162" t="s">
        <v>31</v>
      </c>
      <c r="I28" s="162" t="s">
        <v>31</v>
      </c>
      <c r="J28" s="162" t="s">
        <v>31</v>
      </c>
      <c r="K28" s="162" t="s">
        <v>31</v>
      </c>
      <c r="L28" s="162" t="s">
        <v>31</v>
      </c>
    </row>
    <row r="29" spans="1:12" ht="15">
      <c r="A29" s="162">
        <v>25</v>
      </c>
      <c r="B29" s="163">
        <v>43855</v>
      </c>
      <c r="C29" s="162">
        <v>31</v>
      </c>
      <c r="D29" s="162">
        <v>83</v>
      </c>
      <c r="E29" s="162">
        <v>74</v>
      </c>
      <c r="F29" s="162">
        <v>174</v>
      </c>
      <c r="G29" s="162">
        <v>0</v>
      </c>
      <c r="H29" s="162">
        <v>0</v>
      </c>
      <c r="I29" s="162">
        <v>4</v>
      </c>
      <c r="J29" s="162">
        <v>7</v>
      </c>
      <c r="K29" s="164">
        <f t="shared" si="0"/>
        <v>109</v>
      </c>
      <c r="L29" s="164">
        <f t="shared" si="1"/>
        <v>264</v>
      </c>
    </row>
    <row r="30" spans="1:12" ht="15">
      <c r="A30" s="162">
        <v>26</v>
      </c>
      <c r="B30" s="163">
        <v>43856</v>
      </c>
      <c r="C30" s="162">
        <v>17</v>
      </c>
      <c r="D30" s="162">
        <v>40</v>
      </c>
      <c r="E30" s="162">
        <v>22</v>
      </c>
      <c r="F30" s="162">
        <v>60</v>
      </c>
      <c r="G30" s="162">
        <v>4</v>
      </c>
      <c r="H30" s="162">
        <v>15</v>
      </c>
      <c r="I30" s="162">
        <v>3</v>
      </c>
      <c r="J30" s="162">
        <v>4</v>
      </c>
      <c r="K30" s="164">
        <f t="shared" si="0"/>
        <v>46</v>
      </c>
      <c r="L30" s="164">
        <f t="shared" si="1"/>
        <v>119</v>
      </c>
    </row>
    <row r="31" spans="1:12" ht="15">
      <c r="A31" s="162">
        <v>27</v>
      </c>
      <c r="B31" s="163">
        <v>43857</v>
      </c>
      <c r="C31" s="162" t="s">
        <v>31</v>
      </c>
      <c r="D31" s="162" t="s">
        <v>31</v>
      </c>
      <c r="E31" s="162" t="s">
        <v>31</v>
      </c>
      <c r="F31" s="162" t="s">
        <v>31</v>
      </c>
      <c r="G31" s="162" t="s">
        <v>31</v>
      </c>
      <c r="H31" s="162" t="s">
        <v>31</v>
      </c>
      <c r="I31" s="162" t="s">
        <v>31</v>
      </c>
      <c r="J31" s="162" t="s">
        <v>31</v>
      </c>
      <c r="K31" s="162" t="s">
        <v>31</v>
      </c>
      <c r="L31" s="162" t="s">
        <v>31</v>
      </c>
    </row>
    <row r="32" spans="1:12" ht="15">
      <c r="A32" s="162">
        <v>28</v>
      </c>
      <c r="B32" s="163">
        <v>43858</v>
      </c>
      <c r="C32" s="162" t="s">
        <v>31</v>
      </c>
      <c r="D32" s="162" t="s">
        <v>31</v>
      </c>
      <c r="E32" s="162" t="s">
        <v>31</v>
      </c>
      <c r="F32" s="162" t="s">
        <v>31</v>
      </c>
      <c r="G32" s="162" t="s">
        <v>31</v>
      </c>
      <c r="H32" s="162" t="s">
        <v>31</v>
      </c>
      <c r="I32" s="162" t="s">
        <v>31</v>
      </c>
      <c r="J32" s="162" t="s">
        <v>31</v>
      </c>
      <c r="K32" s="162" t="s">
        <v>31</v>
      </c>
      <c r="L32" s="162" t="s">
        <v>31</v>
      </c>
    </row>
    <row r="33" spans="1:12" ht="15">
      <c r="A33" s="162">
        <v>29</v>
      </c>
      <c r="B33" s="163">
        <v>43859</v>
      </c>
      <c r="C33" s="162" t="s">
        <v>31</v>
      </c>
      <c r="D33" s="162" t="s">
        <v>31</v>
      </c>
      <c r="E33" s="162" t="s">
        <v>31</v>
      </c>
      <c r="F33" s="162" t="s">
        <v>31</v>
      </c>
      <c r="G33" s="162" t="s">
        <v>31</v>
      </c>
      <c r="H33" s="162" t="s">
        <v>31</v>
      </c>
      <c r="I33" s="162" t="s">
        <v>31</v>
      </c>
      <c r="J33" s="162" t="s">
        <v>31</v>
      </c>
      <c r="K33" s="162" t="s">
        <v>31</v>
      </c>
      <c r="L33" s="162" t="s">
        <v>31</v>
      </c>
    </row>
    <row r="34" spans="1:12" ht="15">
      <c r="A34" s="162">
        <v>30</v>
      </c>
      <c r="B34" s="163">
        <v>43860</v>
      </c>
      <c r="C34" s="162">
        <v>35</v>
      </c>
      <c r="D34" s="162">
        <v>74</v>
      </c>
      <c r="E34" s="162">
        <v>72</v>
      </c>
      <c r="F34" s="162">
        <v>168</v>
      </c>
      <c r="G34" s="162">
        <v>10</v>
      </c>
      <c r="H34" s="162">
        <v>35</v>
      </c>
      <c r="I34" s="162">
        <v>7</v>
      </c>
      <c r="J34" s="162">
        <v>11</v>
      </c>
      <c r="K34" s="164">
        <f t="shared" si="0"/>
        <v>124</v>
      </c>
      <c r="L34" s="164">
        <f t="shared" si="1"/>
        <v>288</v>
      </c>
    </row>
    <row r="35" spans="1:12" ht="15">
      <c r="A35" s="162">
        <v>31</v>
      </c>
      <c r="B35" s="163">
        <v>43861</v>
      </c>
      <c r="C35" s="162" t="s">
        <v>31</v>
      </c>
      <c r="D35" s="162" t="s">
        <v>31</v>
      </c>
      <c r="E35" s="162" t="s">
        <v>31</v>
      </c>
      <c r="F35" s="162" t="s">
        <v>31</v>
      </c>
      <c r="G35" s="162" t="s">
        <v>31</v>
      </c>
      <c r="H35" s="162" t="s">
        <v>31</v>
      </c>
      <c r="I35" s="162" t="s">
        <v>31</v>
      </c>
      <c r="J35" s="162" t="s">
        <v>31</v>
      </c>
      <c r="K35" s="162" t="s">
        <v>31</v>
      </c>
      <c r="L35" s="162" t="s">
        <v>31</v>
      </c>
    </row>
    <row r="36" spans="1:12" s="110" customFormat="1" ht="20.25" customHeight="1">
      <c r="A36" s="263" t="s">
        <v>6</v>
      </c>
      <c r="B36" s="264"/>
      <c r="C36" s="165">
        <f t="shared" ref="C36:J36" si="2">SUM(C7:C35)</f>
        <v>386</v>
      </c>
      <c r="D36" s="165">
        <f t="shared" si="2"/>
        <v>986</v>
      </c>
      <c r="E36" s="165">
        <f t="shared" si="2"/>
        <v>559</v>
      </c>
      <c r="F36" s="165">
        <f t="shared" si="2"/>
        <v>1279</v>
      </c>
      <c r="G36" s="165">
        <f t="shared" si="2"/>
        <v>79</v>
      </c>
      <c r="H36" s="165">
        <f t="shared" si="2"/>
        <v>411</v>
      </c>
      <c r="I36" s="165">
        <f t="shared" si="2"/>
        <v>64</v>
      </c>
      <c r="J36" s="165">
        <f t="shared" si="2"/>
        <v>99</v>
      </c>
      <c r="K36" s="165">
        <f>SUM(K5:K35)</f>
        <v>1088</v>
      </c>
      <c r="L36" s="165">
        <f>SUM(L5:L35)</f>
        <v>2775</v>
      </c>
    </row>
    <row r="37" spans="1:12">
      <c r="A37" s="111"/>
      <c r="B37" s="112"/>
      <c r="C37" s="111"/>
      <c r="D37" s="111"/>
      <c r="E37" s="111"/>
      <c r="F37" s="111"/>
      <c r="G37" s="111"/>
      <c r="H37" s="111"/>
      <c r="I37" s="111"/>
      <c r="J37" s="111"/>
      <c r="K37" s="113"/>
      <c r="L37" s="113"/>
    </row>
    <row r="38" spans="1:12">
      <c r="A38" s="265" t="s">
        <v>9</v>
      </c>
      <c r="B38" s="265"/>
      <c r="C38" s="114">
        <f>C36/31</f>
        <v>12.451612903225806</v>
      </c>
      <c r="D38" s="107">
        <f t="shared" ref="D38:L38" si="3">D36/31</f>
        <v>31.806451612903224</v>
      </c>
      <c r="E38" s="114">
        <f t="shared" si="3"/>
        <v>18.032258064516128</v>
      </c>
      <c r="F38" s="108">
        <f t="shared" si="3"/>
        <v>41.258064516129032</v>
      </c>
      <c r="G38" s="114">
        <f t="shared" si="3"/>
        <v>2.5483870967741935</v>
      </c>
      <c r="H38" s="109">
        <f t="shared" si="3"/>
        <v>13.258064516129032</v>
      </c>
      <c r="I38" s="114">
        <f t="shared" si="3"/>
        <v>2.064516129032258</v>
      </c>
      <c r="J38" s="115">
        <f t="shared" si="3"/>
        <v>3.193548387096774</v>
      </c>
      <c r="K38" s="116">
        <f t="shared" si="3"/>
        <v>35.096774193548384</v>
      </c>
      <c r="L38" s="117">
        <f t="shared" si="3"/>
        <v>89.516129032258064</v>
      </c>
    </row>
  </sheetData>
  <mergeCells count="10">
    <mergeCell ref="A36:B36"/>
    <mergeCell ref="A38:B38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6"/>
  <sheetViews>
    <sheetView topLeftCell="A4" workbookViewId="0">
      <selection activeCell="A2" sqref="A2:L2"/>
    </sheetView>
  </sheetViews>
  <sheetFormatPr defaultRowHeight="15"/>
  <cols>
    <col min="2" max="2" width="10.42578125" style="63" bestFit="1" customWidth="1"/>
  </cols>
  <sheetData>
    <row r="2" spans="1:12" ht="21.75" customHeight="1">
      <c r="A2" s="277" t="s">
        <v>69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</row>
    <row r="3" spans="1:12">
      <c r="A3" s="278" t="s">
        <v>0</v>
      </c>
      <c r="B3" s="279" t="s">
        <v>1</v>
      </c>
      <c r="C3" s="280" t="s">
        <v>2</v>
      </c>
      <c r="D3" s="280"/>
      <c r="E3" s="281" t="s">
        <v>3</v>
      </c>
      <c r="F3" s="281"/>
      <c r="G3" s="282" t="s">
        <v>4</v>
      </c>
      <c r="H3" s="282"/>
      <c r="I3" s="283" t="s">
        <v>5</v>
      </c>
      <c r="J3" s="283"/>
      <c r="K3" s="284" t="s">
        <v>6</v>
      </c>
      <c r="L3" s="284"/>
    </row>
    <row r="4" spans="1:12">
      <c r="A4" s="278"/>
      <c r="B4" s="279"/>
      <c r="C4" s="10" t="s">
        <v>7</v>
      </c>
      <c r="D4" s="10" t="s">
        <v>8</v>
      </c>
      <c r="E4" s="11" t="s">
        <v>7</v>
      </c>
      <c r="F4" s="11" t="s">
        <v>8</v>
      </c>
      <c r="G4" s="12" t="s">
        <v>7</v>
      </c>
      <c r="H4" s="12" t="s">
        <v>8</v>
      </c>
      <c r="I4" s="13" t="s">
        <v>7</v>
      </c>
      <c r="J4" s="13" t="s">
        <v>8</v>
      </c>
      <c r="K4" s="14" t="s">
        <v>7</v>
      </c>
      <c r="L4" s="14" t="s">
        <v>8</v>
      </c>
    </row>
    <row r="5" spans="1:12">
      <c r="A5" s="15">
        <v>1</v>
      </c>
      <c r="B5" s="81">
        <v>43862</v>
      </c>
      <c r="C5" s="15">
        <v>50</v>
      </c>
      <c r="D5" s="15">
        <v>90</v>
      </c>
      <c r="E5" s="15">
        <v>62</v>
      </c>
      <c r="F5" s="15">
        <v>150</v>
      </c>
      <c r="G5" s="15">
        <v>4</v>
      </c>
      <c r="H5" s="15">
        <v>12</v>
      </c>
      <c r="I5" s="15">
        <v>3</v>
      </c>
      <c r="J5" s="15">
        <v>3</v>
      </c>
      <c r="K5" s="16">
        <f>SUM(C5,E5,G5,I5)</f>
        <v>119</v>
      </c>
      <c r="L5" s="16">
        <f>SUM(D5,F5,H5,J5)</f>
        <v>255</v>
      </c>
    </row>
    <row r="6" spans="1:12">
      <c r="A6" s="15">
        <v>2</v>
      </c>
      <c r="B6" s="81">
        <v>43863</v>
      </c>
      <c r="C6" s="15" t="s">
        <v>31</v>
      </c>
      <c r="D6" s="15" t="s">
        <v>31</v>
      </c>
      <c r="E6" s="15" t="s">
        <v>31</v>
      </c>
      <c r="F6" s="15" t="s">
        <v>31</v>
      </c>
      <c r="G6" s="15" t="s">
        <v>31</v>
      </c>
      <c r="H6" s="15" t="s">
        <v>31</v>
      </c>
      <c r="I6" s="15" t="s">
        <v>31</v>
      </c>
      <c r="J6" s="15" t="s">
        <v>31</v>
      </c>
      <c r="K6" s="16" t="s">
        <v>31</v>
      </c>
      <c r="L6" s="16" t="s">
        <v>31</v>
      </c>
    </row>
    <row r="7" spans="1:12">
      <c r="A7" s="15">
        <v>3</v>
      </c>
      <c r="B7" s="81">
        <v>43864</v>
      </c>
      <c r="C7" s="15">
        <v>21</v>
      </c>
      <c r="D7" s="15">
        <v>60</v>
      </c>
      <c r="E7" s="15">
        <v>28</v>
      </c>
      <c r="F7" s="15">
        <v>70</v>
      </c>
      <c r="G7" s="15">
        <v>15</v>
      </c>
      <c r="H7" s="15">
        <v>45</v>
      </c>
      <c r="I7" s="15">
        <v>4</v>
      </c>
      <c r="J7" s="15">
        <v>5</v>
      </c>
      <c r="K7" s="16">
        <f t="shared" ref="K7:K32" si="0">SUM(C7,E7,G7,I7)</f>
        <v>68</v>
      </c>
      <c r="L7" s="16">
        <f t="shared" ref="L7:L33" si="1">SUM(D7,F7,H7,J7)</f>
        <v>180</v>
      </c>
    </row>
    <row r="8" spans="1:12">
      <c r="A8" s="15">
        <v>4</v>
      </c>
      <c r="B8" s="81">
        <v>43865</v>
      </c>
      <c r="C8" s="15">
        <v>14</v>
      </c>
      <c r="D8" s="15">
        <v>35</v>
      </c>
      <c r="E8" s="15">
        <v>20</v>
      </c>
      <c r="F8" s="15">
        <v>110</v>
      </c>
      <c r="G8" s="15">
        <v>4</v>
      </c>
      <c r="H8" s="15">
        <v>20</v>
      </c>
      <c r="I8" s="15">
        <v>1</v>
      </c>
      <c r="J8" s="15">
        <v>1.5</v>
      </c>
      <c r="K8" s="16">
        <f t="shared" si="0"/>
        <v>39</v>
      </c>
      <c r="L8" s="16">
        <f t="shared" si="1"/>
        <v>166.5</v>
      </c>
    </row>
    <row r="9" spans="1:12">
      <c r="A9" s="15">
        <v>5</v>
      </c>
      <c r="B9" s="81">
        <v>43866</v>
      </c>
      <c r="C9" s="15">
        <v>14</v>
      </c>
      <c r="D9" s="15">
        <v>30</v>
      </c>
      <c r="E9" s="15">
        <v>27</v>
      </c>
      <c r="F9" s="15">
        <v>60</v>
      </c>
      <c r="G9" s="15">
        <v>2</v>
      </c>
      <c r="H9" s="15">
        <v>10</v>
      </c>
      <c r="I9" s="15">
        <v>4</v>
      </c>
      <c r="J9" s="15">
        <v>5</v>
      </c>
      <c r="K9" s="16">
        <f t="shared" si="0"/>
        <v>47</v>
      </c>
      <c r="L9" s="16">
        <f t="shared" si="1"/>
        <v>105</v>
      </c>
    </row>
    <row r="10" spans="1:12">
      <c r="A10" s="15">
        <v>6</v>
      </c>
      <c r="B10" s="81">
        <v>43867</v>
      </c>
      <c r="C10" s="15">
        <v>15</v>
      </c>
      <c r="D10" s="15">
        <v>32</v>
      </c>
      <c r="E10" s="15">
        <v>25</v>
      </c>
      <c r="F10" s="15">
        <v>52</v>
      </c>
      <c r="G10" s="15">
        <v>2</v>
      </c>
      <c r="H10" s="15">
        <v>10</v>
      </c>
      <c r="I10" s="15">
        <v>0</v>
      </c>
      <c r="J10" s="15">
        <v>0</v>
      </c>
      <c r="K10" s="16">
        <f t="shared" si="0"/>
        <v>42</v>
      </c>
      <c r="L10" s="16">
        <f t="shared" si="1"/>
        <v>94</v>
      </c>
    </row>
    <row r="11" spans="1:12">
      <c r="A11" s="15">
        <v>7</v>
      </c>
      <c r="B11" s="81">
        <v>43868</v>
      </c>
      <c r="C11" s="104" t="s">
        <v>31</v>
      </c>
      <c r="D11" s="104" t="s">
        <v>31</v>
      </c>
      <c r="E11" s="104" t="s">
        <v>31</v>
      </c>
      <c r="F11" s="104" t="s">
        <v>31</v>
      </c>
      <c r="G11" s="104" t="s">
        <v>31</v>
      </c>
      <c r="H11" s="104" t="s">
        <v>31</v>
      </c>
      <c r="I11" s="104" t="s">
        <v>31</v>
      </c>
      <c r="J11" s="104" t="s">
        <v>31</v>
      </c>
      <c r="K11" s="104" t="s">
        <v>31</v>
      </c>
      <c r="L11" s="104" t="s">
        <v>31</v>
      </c>
    </row>
    <row r="12" spans="1:12">
      <c r="A12" s="15">
        <v>8</v>
      </c>
      <c r="B12" s="81">
        <v>43869</v>
      </c>
      <c r="C12" s="15">
        <v>18</v>
      </c>
      <c r="D12" s="15">
        <v>30</v>
      </c>
      <c r="E12" s="15">
        <v>33</v>
      </c>
      <c r="F12" s="15">
        <v>90</v>
      </c>
      <c r="G12" s="15">
        <v>2</v>
      </c>
      <c r="H12" s="15">
        <v>10</v>
      </c>
      <c r="I12" s="15">
        <v>3</v>
      </c>
      <c r="J12" s="15">
        <v>3</v>
      </c>
      <c r="K12" s="16">
        <f t="shared" si="0"/>
        <v>56</v>
      </c>
      <c r="L12" s="16">
        <f t="shared" si="1"/>
        <v>133</v>
      </c>
    </row>
    <row r="13" spans="1:12">
      <c r="A13" s="15">
        <v>9</v>
      </c>
      <c r="B13" s="81">
        <v>43870</v>
      </c>
      <c r="C13" s="15">
        <v>10</v>
      </c>
      <c r="D13" s="15">
        <v>30</v>
      </c>
      <c r="E13" s="15">
        <v>15</v>
      </c>
      <c r="F13" s="15">
        <v>55</v>
      </c>
      <c r="G13" s="15">
        <v>3</v>
      </c>
      <c r="H13" s="15">
        <v>20</v>
      </c>
      <c r="I13" s="15">
        <v>0</v>
      </c>
      <c r="J13" s="15">
        <v>0</v>
      </c>
      <c r="K13" s="16">
        <f t="shared" si="0"/>
        <v>28</v>
      </c>
      <c r="L13" s="16">
        <f t="shared" si="1"/>
        <v>105</v>
      </c>
    </row>
    <row r="14" spans="1:12">
      <c r="A14" s="15">
        <v>10</v>
      </c>
      <c r="B14" s="81">
        <v>43871</v>
      </c>
      <c r="C14" s="15">
        <v>14</v>
      </c>
      <c r="D14" s="15">
        <v>40</v>
      </c>
      <c r="E14" s="15">
        <v>13</v>
      </c>
      <c r="F14" s="15">
        <v>45</v>
      </c>
      <c r="G14" s="15">
        <v>2</v>
      </c>
      <c r="H14" s="15">
        <v>10</v>
      </c>
      <c r="I14" s="15">
        <v>2</v>
      </c>
      <c r="J14" s="15">
        <v>3</v>
      </c>
      <c r="K14" s="16">
        <f t="shared" si="0"/>
        <v>31</v>
      </c>
      <c r="L14" s="16">
        <f t="shared" si="1"/>
        <v>98</v>
      </c>
    </row>
    <row r="15" spans="1:12">
      <c r="A15" s="15">
        <v>11</v>
      </c>
      <c r="B15" s="81">
        <v>43872</v>
      </c>
      <c r="C15" s="104" t="s">
        <v>31</v>
      </c>
      <c r="D15" s="104" t="s">
        <v>31</v>
      </c>
      <c r="E15" s="104" t="s">
        <v>31</v>
      </c>
      <c r="F15" s="104" t="s">
        <v>31</v>
      </c>
      <c r="G15" s="104" t="s">
        <v>31</v>
      </c>
      <c r="H15" s="104" t="s">
        <v>31</v>
      </c>
      <c r="I15" s="104" t="s">
        <v>31</v>
      </c>
      <c r="J15" s="104" t="s">
        <v>31</v>
      </c>
      <c r="K15" s="104" t="s">
        <v>31</v>
      </c>
      <c r="L15" s="104" t="s">
        <v>31</v>
      </c>
    </row>
    <row r="16" spans="1:12">
      <c r="A16" s="15">
        <v>12</v>
      </c>
      <c r="B16" s="81">
        <v>43873</v>
      </c>
      <c r="C16" s="15">
        <v>30</v>
      </c>
      <c r="D16" s="15">
        <v>105</v>
      </c>
      <c r="E16" s="15">
        <v>35</v>
      </c>
      <c r="F16" s="15">
        <v>90</v>
      </c>
      <c r="G16" s="15">
        <v>5</v>
      </c>
      <c r="H16" s="15">
        <v>30</v>
      </c>
      <c r="I16" s="15">
        <v>5</v>
      </c>
      <c r="J16" s="15">
        <v>10</v>
      </c>
      <c r="K16" s="16">
        <f t="shared" si="0"/>
        <v>75</v>
      </c>
      <c r="L16" s="16">
        <f t="shared" si="1"/>
        <v>235</v>
      </c>
    </row>
    <row r="17" spans="1:12">
      <c r="A17" s="15">
        <v>13</v>
      </c>
      <c r="B17" s="81">
        <v>43874</v>
      </c>
      <c r="C17" s="104" t="s">
        <v>31</v>
      </c>
      <c r="D17" s="104" t="s">
        <v>31</v>
      </c>
      <c r="E17" s="104" t="s">
        <v>31</v>
      </c>
      <c r="F17" s="104" t="s">
        <v>31</v>
      </c>
      <c r="G17" s="104" t="s">
        <v>31</v>
      </c>
      <c r="H17" s="104" t="s">
        <v>31</v>
      </c>
      <c r="I17" s="104" t="s">
        <v>31</v>
      </c>
      <c r="J17" s="104" t="s">
        <v>31</v>
      </c>
      <c r="K17" s="104" t="s">
        <v>31</v>
      </c>
      <c r="L17" s="104" t="s">
        <v>31</v>
      </c>
    </row>
    <row r="18" spans="1:12">
      <c r="A18" s="15">
        <v>14</v>
      </c>
      <c r="B18" s="81">
        <v>43875</v>
      </c>
      <c r="C18" s="15">
        <v>32</v>
      </c>
      <c r="D18" s="15">
        <v>95</v>
      </c>
      <c r="E18" s="15">
        <v>25</v>
      </c>
      <c r="F18" s="15">
        <v>70</v>
      </c>
      <c r="G18" s="15">
        <v>4</v>
      </c>
      <c r="H18" s="15">
        <v>25</v>
      </c>
      <c r="I18" s="15">
        <v>3</v>
      </c>
      <c r="J18" s="15">
        <v>5</v>
      </c>
      <c r="K18" s="16">
        <f t="shared" si="0"/>
        <v>64</v>
      </c>
      <c r="L18" s="16">
        <f t="shared" si="1"/>
        <v>195</v>
      </c>
    </row>
    <row r="19" spans="1:12">
      <c r="A19" s="15">
        <v>15</v>
      </c>
      <c r="B19" s="81">
        <v>43876</v>
      </c>
      <c r="C19" s="15">
        <v>20</v>
      </c>
      <c r="D19" s="15">
        <v>80</v>
      </c>
      <c r="E19" s="15">
        <v>30</v>
      </c>
      <c r="F19" s="15">
        <v>90</v>
      </c>
      <c r="G19" s="15">
        <v>3</v>
      </c>
      <c r="H19" s="15">
        <v>15</v>
      </c>
      <c r="I19" s="15">
        <v>4</v>
      </c>
      <c r="J19" s="15">
        <v>5</v>
      </c>
      <c r="K19" s="16">
        <f t="shared" si="0"/>
        <v>57</v>
      </c>
      <c r="L19" s="16">
        <f t="shared" si="1"/>
        <v>190</v>
      </c>
    </row>
    <row r="20" spans="1:12">
      <c r="A20" s="15">
        <v>16</v>
      </c>
      <c r="B20" s="81">
        <v>43877</v>
      </c>
      <c r="C20" s="15">
        <v>15</v>
      </c>
      <c r="D20" s="15">
        <v>45</v>
      </c>
      <c r="E20" s="15">
        <v>13</v>
      </c>
      <c r="F20" s="15">
        <v>40</v>
      </c>
      <c r="G20" s="15">
        <v>6</v>
      </c>
      <c r="H20" s="15">
        <v>30</v>
      </c>
      <c r="I20" s="15">
        <v>6</v>
      </c>
      <c r="J20" s="15">
        <v>10</v>
      </c>
      <c r="K20" s="16">
        <f t="shared" si="0"/>
        <v>40</v>
      </c>
      <c r="L20" s="16">
        <f t="shared" si="1"/>
        <v>125</v>
      </c>
    </row>
    <row r="21" spans="1:12">
      <c r="A21" s="15">
        <v>17</v>
      </c>
      <c r="B21" s="81">
        <v>43878</v>
      </c>
      <c r="C21" s="104" t="s">
        <v>31</v>
      </c>
      <c r="D21" s="104" t="s">
        <v>31</v>
      </c>
      <c r="E21" s="104" t="s">
        <v>31</v>
      </c>
      <c r="F21" s="104" t="s">
        <v>31</v>
      </c>
      <c r="G21" s="104" t="s">
        <v>31</v>
      </c>
      <c r="H21" s="104" t="s">
        <v>31</v>
      </c>
      <c r="I21" s="104" t="s">
        <v>31</v>
      </c>
      <c r="J21" s="104" t="s">
        <v>31</v>
      </c>
      <c r="K21" s="104" t="s">
        <v>31</v>
      </c>
      <c r="L21" s="104" t="s">
        <v>31</v>
      </c>
    </row>
    <row r="22" spans="1:12">
      <c r="A22" s="15">
        <v>18</v>
      </c>
      <c r="B22" s="81">
        <v>43879</v>
      </c>
      <c r="C22" s="15">
        <v>21</v>
      </c>
      <c r="D22" s="15">
        <v>55</v>
      </c>
      <c r="E22" s="15">
        <v>23</v>
      </c>
      <c r="F22" s="15">
        <v>64</v>
      </c>
      <c r="G22" s="15">
        <v>1</v>
      </c>
      <c r="H22" s="15">
        <v>3</v>
      </c>
      <c r="I22" s="15">
        <v>4</v>
      </c>
      <c r="J22" s="15">
        <v>7</v>
      </c>
      <c r="K22" s="16">
        <f t="shared" si="0"/>
        <v>49</v>
      </c>
      <c r="L22" s="16">
        <f t="shared" si="1"/>
        <v>129</v>
      </c>
    </row>
    <row r="23" spans="1:12">
      <c r="A23" s="15">
        <v>19</v>
      </c>
      <c r="B23" s="81">
        <v>43880</v>
      </c>
      <c r="C23" s="15">
        <v>14</v>
      </c>
      <c r="D23" s="15">
        <v>30</v>
      </c>
      <c r="E23" s="15">
        <v>17</v>
      </c>
      <c r="F23" s="15">
        <v>51</v>
      </c>
      <c r="G23" s="15">
        <v>10</v>
      </c>
      <c r="H23" s="15">
        <v>50</v>
      </c>
      <c r="I23" s="15">
        <v>2</v>
      </c>
      <c r="J23" s="15">
        <v>2</v>
      </c>
      <c r="K23" s="16">
        <f t="shared" si="0"/>
        <v>43</v>
      </c>
      <c r="L23" s="16">
        <f t="shared" si="1"/>
        <v>133</v>
      </c>
    </row>
    <row r="24" spans="1:12">
      <c r="A24" s="15">
        <v>20</v>
      </c>
      <c r="B24" s="81">
        <v>43881</v>
      </c>
      <c r="C24" s="15">
        <v>15</v>
      </c>
      <c r="D24" s="15">
        <v>40</v>
      </c>
      <c r="E24" s="15">
        <v>20</v>
      </c>
      <c r="F24" s="15">
        <v>45</v>
      </c>
      <c r="G24" s="15">
        <v>3</v>
      </c>
      <c r="H24" s="15">
        <v>10</v>
      </c>
      <c r="I24" s="15">
        <v>3</v>
      </c>
      <c r="J24" s="15">
        <v>5</v>
      </c>
      <c r="K24" s="16">
        <f t="shared" si="0"/>
        <v>41</v>
      </c>
      <c r="L24" s="16">
        <f t="shared" si="1"/>
        <v>100</v>
      </c>
    </row>
    <row r="25" spans="1:12">
      <c r="A25" s="15">
        <v>21</v>
      </c>
      <c r="B25" s="81">
        <v>43882</v>
      </c>
      <c r="C25" s="15">
        <v>10</v>
      </c>
      <c r="D25" s="15">
        <v>30</v>
      </c>
      <c r="E25" s="15">
        <v>24</v>
      </c>
      <c r="F25" s="15">
        <v>70</v>
      </c>
      <c r="G25" s="15">
        <v>5</v>
      </c>
      <c r="H25" s="15">
        <v>15</v>
      </c>
      <c r="I25" s="15">
        <v>3</v>
      </c>
      <c r="J25" s="15">
        <v>4</v>
      </c>
      <c r="K25" s="16">
        <f t="shared" si="0"/>
        <v>42</v>
      </c>
      <c r="L25" s="16">
        <f t="shared" si="1"/>
        <v>119</v>
      </c>
    </row>
    <row r="26" spans="1:12">
      <c r="A26" s="15">
        <v>22</v>
      </c>
      <c r="B26" s="81">
        <v>43883</v>
      </c>
      <c r="C26" s="104" t="s">
        <v>31</v>
      </c>
      <c r="D26" s="104" t="s">
        <v>31</v>
      </c>
      <c r="E26" s="104" t="s">
        <v>31</v>
      </c>
      <c r="F26" s="104" t="s">
        <v>31</v>
      </c>
      <c r="G26" s="104" t="s">
        <v>31</v>
      </c>
      <c r="H26" s="104" t="s">
        <v>31</v>
      </c>
      <c r="I26" s="104" t="s">
        <v>31</v>
      </c>
      <c r="J26" s="104" t="s">
        <v>31</v>
      </c>
      <c r="K26" s="104" t="s">
        <v>31</v>
      </c>
      <c r="L26" s="104" t="s">
        <v>31</v>
      </c>
    </row>
    <row r="27" spans="1:12">
      <c r="A27" s="15">
        <v>23</v>
      </c>
      <c r="B27" s="81">
        <v>43884</v>
      </c>
      <c r="C27" s="15">
        <v>35</v>
      </c>
      <c r="D27" s="15">
        <v>89</v>
      </c>
      <c r="E27" s="15">
        <v>40</v>
      </c>
      <c r="F27" s="15">
        <v>125</v>
      </c>
      <c r="G27" s="15">
        <v>3</v>
      </c>
      <c r="H27" s="15">
        <v>17</v>
      </c>
      <c r="I27" s="15">
        <v>1</v>
      </c>
      <c r="J27" s="15">
        <v>1</v>
      </c>
      <c r="K27" s="16">
        <f t="shared" si="0"/>
        <v>79</v>
      </c>
      <c r="L27" s="16">
        <f t="shared" si="1"/>
        <v>232</v>
      </c>
    </row>
    <row r="28" spans="1:12">
      <c r="A28" s="15">
        <v>24</v>
      </c>
      <c r="B28" s="81">
        <v>43885</v>
      </c>
      <c r="C28" s="104" t="s">
        <v>31</v>
      </c>
      <c r="D28" s="104" t="s">
        <v>31</v>
      </c>
      <c r="E28" s="104" t="s">
        <v>31</v>
      </c>
      <c r="F28" s="104" t="s">
        <v>31</v>
      </c>
      <c r="G28" s="104" t="s">
        <v>31</v>
      </c>
      <c r="H28" s="104" t="s">
        <v>31</v>
      </c>
      <c r="I28" s="104" t="s">
        <v>31</v>
      </c>
      <c r="J28" s="104" t="s">
        <v>31</v>
      </c>
      <c r="K28" s="104" t="s">
        <v>31</v>
      </c>
      <c r="L28" s="104" t="s">
        <v>31</v>
      </c>
    </row>
    <row r="29" spans="1:12">
      <c r="A29" s="15">
        <v>25</v>
      </c>
      <c r="B29" s="81">
        <v>43886</v>
      </c>
      <c r="C29" s="104" t="s">
        <v>31</v>
      </c>
      <c r="D29" s="104" t="s">
        <v>31</v>
      </c>
      <c r="E29" s="104" t="s">
        <v>31</v>
      </c>
      <c r="F29" s="104" t="s">
        <v>31</v>
      </c>
      <c r="G29" s="104" t="s">
        <v>31</v>
      </c>
      <c r="H29" s="104" t="s">
        <v>31</v>
      </c>
      <c r="I29" s="104" t="s">
        <v>31</v>
      </c>
      <c r="J29" s="104" t="s">
        <v>31</v>
      </c>
      <c r="K29" s="104" t="s">
        <v>31</v>
      </c>
      <c r="L29" s="104" t="s">
        <v>31</v>
      </c>
    </row>
    <row r="30" spans="1:12">
      <c r="A30" s="15">
        <v>26</v>
      </c>
      <c r="B30" s="81">
        <v>43887</v>
      </c>
      <c r="C30" s="15">
        <v>49</v>
      </c>
      <c r="D30" s="15">
        <v>120</v>
      </c>
      <c r="E30" s="15">
        <v>56</v>
      </c>
      <c r="F30" s="15">
        <v>95</v>
      </c>
      <c r="G30" s="15">
        <v>17</v>
      </c>
      <c r="H30" s="15">
        <v>100</v>
      </c>
      <c r="I30" s="15">
        <v>11</v>
      </c>
      <c r="J30" s="15">
        <v>30</v>
      </c>
      <c r="K30" s="16">
        <f t="shared" si="0"/>
        <v>133</v>
      </c>
      <c r="L30" s="16">
        <f t="shared" si="1"/>
        <v>345</v>
      </c>
    </row>
    <row r="31" spans="1:12">
      <c r="A31" s="15">
        <v>27</v>
      </c>
      <c r="B31" s="81">
        <v>43888</v>
      </c>
      <c r="C31" s="104" t="s">
        <v>31</v>
      </c>
      <c r="D31" s="104" t="s">
        <v>31</v>
      </c>
      <c r="E31" s="104" t="s">
        <v>31</v>
      </c>
      <c r="F31" s="104" t="s">
        <v>31</v>
      </c>
      <c r="G31" s="104" t="s">
        <v>31</v>
      </c>
      <c r="H31" s="104" t="s">
        <v>31</v>
      </c>
      <c r="I31" s="104" t="s">
        <v>31</v>
      </c>
      <c r="J31" s="104" t="s">
        <v>31</v>
      </c>
      <c r="K31" s="104" t="s">
        <v>31</v>
      </c>
      <c r="L31" s="104" t="s">
        <v>31</v>
      </c>
    </row>
    <row r="32" spans="1:12">
      <c r="A32" s="15">
        <v>28</v>
      </c>
      <c r="B32" s="81">
        <v>43889</v>
      </c>
      <c r="C32" s="15">
        <v>35</v>
      </c>
      <c r="D32" s="15">
        <v>120</v>
      </c>
      <c r="E32" s="15">
        <v>40</v>
      </c>
      <c r="F32" s="15">
        <v>130</v>
      </c>
      <c r="G32" s="15">
        <v>2</v>
      </c>
      <c r="H32" s="15">
        <v>5</v>
      </c>
      <c r="I32" s="15">
        <v>2</v>
      </c>
      <c r="J32" s="15">
        <v>3</v>
      </c>
      <c r="K32" s="16">
        <f t="shared" si="0"/>
        <v>79</v>
      </c>
      <c r="L32" s="16">
        <f t="shared" si="1"/>
        <v>258</v>
      </c>
    </row>
    <row r="33" spans="1:12">
      <c r="A33" s="15">
        <v>29</v>
      </c>
      <c r="B33" s="83">
        <v>43890</v>
      </c>
      <c r="C33" s="15">
        <v>10</v>
      </c>
      <c r="D33" s="15">
        <v>40</v>
      </c>
      <c r="E33" s="15">
        <v>18</v>
      </c>
      <c r="F33" s="15">
        <v>50</v>
      </c>
      <c r="G33" s="15">
        <v>5</v>
      </c>
      <c r="H33" s="15">
        <v>25</v>
      </c>
      <c r="I33" s="15">
        <v>0</v>
      </c>
      <c r="J33" s="15">
        <v>0</v>
      </c>
      <c r="K33" s="16">
        <f>SUM(C33,E33,G33,I33)</f>
        <v>33</v>
      </c>
      <c r="L33" s="16">
        <f t="shared" si="1"/>
        <v>115</v>
      </c>
    </row>
    <row r="34" spans="1:12" s="9" customFormat="1" ht="42" customHeight="1">
      <c r="A34" s="274" t="s">
        <v>6</v>
      </c>
      <c r="B34" s="275"/>
      <c r="C34" s="21">
        <f t="shared" ref="C34:L34" si="2">SUM(C5:C33)</f>
        <v>442</v>
      </c>
      <c r="D34" s="21">
        <f t="shared" si="2"/>
        <v>1196</v>
      </c>
      <c r="E34" s="21">
        <f t="shared" si="2"/>
        <v>564</v>
      </c>
      <c r="F34" s="21">
        <f t="shared" si="2"/>
        <v>1552</v>
      </c>
      <c r="G34" s="21">
        <f t="shared" si="2"/>
        <v>98</v>
      </c>
      <c r="H34" s="21">
        <f t="shared" si="2"/>
        <v>462</v>
      </c>
      <c r="I34" s="21">
        <f t="shared" si="2"/>
        <v>61</v>
      </c>
      <c r="J34" s="21">
        <f t="shared" si="2"/>
        <v>102.5</v>
      </c>
      <c r="K34" s="21">
        <f t="shared" si="2"/>
        <v>1165</v>
      </c>
      <c r="L34" s="21">
        <f t="shared" si="2"/>
        <v>3312.5</v>
      </c>
    </row>
    <row r="35" spans="1:12">
      <c r="A35" s="18"/>
      <c r="B35" s="82"/>
      <c r="C35" s="18"/>
      <c r="D35" s="18"/>
      <c r="E35" s="18"/>
      <c r="F35" s="18"/>
      <c r="G35" s="18"/>
      <c r="H35" s="18"/>
      <c r="I35" s="18"/>
      <c r="J35" s="18"/>
      <c r="K35" s="19"/>
      <c r="L35" s="19"/>
    </row>
    <row r="36" spans="1:12">
      <c r="A36" s="276" t="s">
        <v>9</v>
      </c>
      <c r="B36" s="276"/>
      <c r="C36" s="70">
        <f>C34/29</f>
        <v>15.241379310344827</v>
      </c>
      <c r="D36" s="71">
        <f t="shared" ref="D36:L36" si="3">D34/29</f>
        <v>41.241379310344826</v>
      </c>
      <c r="E36" s="70">
        <f t="shared" si="3"/>
        <v>19.448275862068964</v>
      </c>
      <c r="F36" s="72">
        <f t="shared" si="3"/>
        <v>53.517241379310342</v>
      </c>
      <c r="G36" s="70">
        <f t="shared" si="3"/>
        <v>3.3793103448275863</v>
      </c>
      <c r="H36" s="73">
        <f t="shared" si="3"/>
        <v>15.931034482758621</v>
      </c>
      <c r="I36" s="70">
        <f t="shared" si="3"/>
        <v>2.103448275862069</v>
      </c>
      <c r="J36" s="74">
        <f t="shared" si="3"/>
        <v>3.5344827586206895</v>
      </c>
      <c r="K36" s="70">
        <f t="shared" si="3"/>
        <v>40.172413793103445</v>
      </c>
      <c r="L36" s="75">
        <f t="shared" si="3"/>
        <v>114.22413793103448</v>
      </c>
    </row>
  </sheetData>
  <mergeCells count="10">
    <mergeCell ref="A34:B34"/>
    <mergeCell ref="A36:B36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9"/>
  <sheetViews>
    <sheetView topLeftCell="A13" workbookViewId="0">
      <selection activeCell="G47" sqref="G47"/>
    </sheetView>
  </sheetViews>
  <sheetFormatPr defaultRowHeight="15"/>
  <cols>
    <col min="1" max="1" width="7.7109375" customWidth="1"/>
    <col min="2" max="2" width="15.5703125" style="63" customWidth="1"/>
  </cols>
  <sheetData>
    <row r="2" spans="1:12" ht="20.25" customHeight="1">
      <c r="A2" s="285" t="s">
        <v>21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</row>
    <row r="3" spans="1:12">
      <c r="A3" s="278" t="s">
        <v>0</v>
      </c>
      <c r="B3" s="279" t="s">
        <v>1</v>
      </c>
      <c r="C3" s="280" t="s">
        <v>2</v>
      </c>
      <c r="D3" s="280"/>
      <c r="E3" s="281" t="s">
        <v>3</v>
      </c>
      <c r="F3" s="281"/>
      <c r="G3" s="282" t="s">
        <v>4</v>
      </c>
      <c r="H3" s="282"/>
      <c r="I3" s="283" t="s">
        <v>5</v>
      </c>
      <c r="J3" s="283"/>
      <c r="K3" s="286" t="s">
        <v>6</v>
      </c>
      <c r="L3" s="286"/>
    </row>
    <row r="4" spans="1:12">
      <c r="A4" s="278"/>
      <c r="B4" s="279"/>
      <c r="C4" s="10" t="s">
        <v>7</v>
      </c>
      <c r="D4" s="10" t="s">
        <v>8</v>
      </c>
      <c r="E4" s="11" t="s">
        <v>7</v>
      </c>
      <c r="F4" s="11" t="s">
        <v>8</v>
      </c>
      <c r="G4" s="12" t="s">
        <v>7</v>
      </c>
      <c r="H4" s="12" t="s">
        <v>8</v>
      </c>
      <c r="I4" s="13" t="s">
        <v>7</v>
      </c>
      <c r="J4" s="13" t="s">
        <v>8</v>
      </c>
      <c r="K4" s="14" t="s">
        <v>7</v>
      </c>
      <c r="L4" s="14" t="s">
        <v>8</v>
      </c>
    </row>
    <row r="5" spans="1:12">
      <c r="A5" s="22">
        <v>1</v>
      </c>
      <c r="B5" s="81">
        <v>43891</v>
      </c>
      <c r="C5" s="15">
        <v>12</v>
      </c>
      <c r="D5" s="15">
        <v>40</v>
      </c>
      <c r="E5" s="15">
        <v>15</v>
      </c>
      <c r="F5" s="15">
        <v>35</v>
      </c>
      <c r="G5" s="15">
        <v>6</v>
      </c>
      <c r="H5" s="15">
        <v>25</v>
      </c>
      <c r="I5" s="15">
        <v>2</v>
      </c>
      <c r="J5" s="15">
        <v>3</v>
      </c>
      <c r="K5" s="16">
        <f>SUM(C5,E5,G5,I5)</f>
        <v>35</v>
      </c>
      <c r="L5" s="16">
        <f>SUM(D5,F5,H5,J5)</f>
        <v>103</v>
      </c>
    </row>
    <row r="6" spans="1:12">
      <c r="A6" s="22">
        <v>2</v>
      </c>
      <c r="B6" s="81">
        <v>43892</v>
      </c>
      <c r="C6" s="15" t="s">
        <v>31</v>
      </c>
      <c r="D6" s="15" t="s">
        <v>31</v>
      </c>
      <c r="E6" s="15" t="s">
        <v>31</v>
      </c>
      <c r="F6" s="15" t="s">
        <v>31</v>
      </c>
      <c r="G6" s="15" t="s">
        <v>31</v>
      </c>
      <c r="H6" s="15" t="s">
        <v>31</v>
      </c>
      <c r="I6" s="15" t="s">
        <v>31</v>
      </c>
      <c r="J6" s="15" t="s">
        <v>31</v>
      </c>
      <c r="K6" s="16" t="s">
        <v>31</v>
      </c>
      <c r="L6" s="16" t="s">
        <v>31</v>
      </c>
    </row>
    <row r="7" spans="1:12">
      <c r="A7" s="22">
        <v>3</v>
      </c>
      <c r="B7" s="81">
        <v>43893</v>
      </c>
      <c r="C7" s="15">
        <v>25</v>
      </c>
      <c r="D7" s="15">
        <v>88</v>
      </c>
      <c r="E7" s="15">
        <v>30</v>
      </c>
      <c r="F7" s="15">
        <v>90</v>
      </c>
      <c r="G7" s="15">
        <v>8</v>
      </c>
      <c r="H7" s="15">
        <v>30</v>
      </c>
      <c r="I7" s="15">
        <v>6</v>
      </c>
      <c r="J7" s="15">
        <v>8</v>
      </c>
      <c r="K7" s="16">
        <f t="shared" ref="K7:K35" si="0">SUM(C7,E7,G7,I7)</f>
        <v>69</v>
      </c>
      <c r="L7" s="16">
        <f t="shared" ref="L7:L35" si="1">SUM(D7,F7,H7,J7)</f>
        <v>216</v>
      </c>
    </row>
    <row r="8" spans="1:12">
      <c r="A8" s="22">
        <v>4</v>
      </c>
      <c r="B8" s="81">
        <v>43894</v>
      </c>
      <c r="C8" s="104" t="s">
        <v>31</v>
      </c>
      <c r="D8" s="104" t="s">
        <v>31</v>
      </c>
      <c r="E8" s="104" t="s">
        <v>31</v>
      </c>
      <c r="F8" s="104" t="s">
        <v>31</v>
      </c>
      <c r="G8" s="104" t="s">
        <v>31</v>
      </c>
      <c r="H8" s="104" t="s">
        <v>31</v>
      </c>
      <c r="I8" s="104" t="s">
        <v>31</v>
      </c>
      <c r="J8" s="104" t="s">
        <v>31</v>
      </c>
      <c r="K8" s="104" t="s">
        <v>31</v>
      </c>
      <c r="L8" s="104" t="s">
        <v>31</v>
      </c>
    </row>
    <row r="9" spans="1:12">
      <c r="A9" s="22">
        <v>5</v>
      </c>
      <c r="B9" s="81">
        <v>43895</v>
      </c>
      <c r="C9" s="15">
        <v>25</v>
      </c>
      <c r="D9" s="15">
        <v>110</v>
      </c>
      <c r="E9" s="15">
        <v>35</v>
      </c>
      <c r="F9" s="15">
        <v>120</v>
      </c>
      <c r="G9" s="15">
        <v>5</v>
      </c>
      <c r="H9" s="15">
        <v>25</v>
      </c>
      <c r="I9" s="15">
        <v>0</v>
      </c>
      <c r="J9" s="15">
        <v>0</v>
      </c>
      <c r="K9" s="16">
        <f t="shared" si="0"/>
        <v>65</v>
      </c>
      <c r="L9" s="16">
        <f t="shared" si="1"/>
        <v>255</v>
      </c>
    </row>
    <row r="10" spans="1:12">
      <c r="A10" s="22">
        <v>6</v>
      </c>
      <c r="B10" s="81">
        <v>43896</v>
      </c>
      <c r="C10" s="15">
        <v>14</v>
      </c>
      <c r="D10" s="15">
        <v>60</v>
      </c>
      <c r="E10" s="15">
        <v>28</v>
      </c>
      <c r="F10" s="15">
        <v>90</v>
      </c>
      <c r="G10" s="15">
        <v>2</v>
      </c>
      <c r="H10" s="15">
        <v>10</v>
      </c>
      <c r="I10" s="15">
        <v>12</v>
      </c>
      <c r="J10" s="15">
        <v>15</v>
      </c>
      <c r="K10" s="16">
        <f t="shared" si="0"/>
        <v>56</v>
      </c>
      <c r="L10" s="16">
        <f t="shared" si="1"/>
        <v>175</v>
      </c>
    </row>
    <row r="11" spans="1:12">
      <c r="A11" s="22">
        <v>7</v>
      </c>
      <c r="B11" s="81">
        <v>43897</v>
      </c>
      <c r="C11" s="15">
        <v>17</v>
      </c>
      <c r="D11" s="15">
        <v>70</v>
      </c>
      <c r="E11" s="15">
        <v>22</v>
      </c>
      <c r="F11" s="15">
        <v>80</v>
      </c>
      <c r="G11" s="15">
        <v>0</v>
      </c>
      <c r="H11" s="15">
        <v>0</v>
      </c>
      <c r="I11" s="15">
        <v>1</v>
      </c>
      <c r="J11" s="15">
        <v>1</v>
      </c>
      <c r="K11" s="16">
        <f t="shared" si="0"/>
        <v>40</v>
      </c>
      <c r="L11" s="16">
        <f t="shared" si="1"/>
        <v>151</v>
      </c>
    </row>
    <row r="12" spans="1:12">
      <c r="A12" s="22">
        <v>8</v>
      </c>
      <c r="B12" s="81">
        <v>43898</v>
      </c>
      <c r="C12" s="104" t="s">
        <v>31</v>
      </c>
      <c r="D12" s="104" t="s">
        <v>31</v>
      </c>
      <c r="E12" s="104" t="s">
        <v>31</v>
      </c>
      <c r="F12" s="104" t="s">
        <v>31</v>
      </c>
      <c r="G12" s="104" t="s">
        <v>31</v>
      </c>
      <c r="H12" s="104" t="s">
        <v>31</v>
      </c>
      <c r="I12" s="104" t="s">
        <v>31</v>
      </c>
      <c r="J12" s="104" t="s">
        <v>31</v>
      </c>
      <c r="K12" s="104" t="s">
        <v>31</v>
      </c>
      <c r="L12" s="104" t="s">
        <v>31</v>
      </c>
    </row>
    <row r="13" spans="1:12">
      <c r="A13" s="22">
        <v>9</v>
      </c>
      <c r="B13" s="81">
        <v>43899</v>
      </c>
      <c r="C13" s="15">
        <v>19</v>
      </c>
      <c r="D13" s="15">
        <v>80</v>
      </c>
      <c r="E13" s="15">
        <v>31</v>
      </c>
      <c r="F13" s="15">
        <v>100</v>
      </c>
      <c r="G13" s="15">
        <v>4</v>
      </c>
      <c r="H13" s="15">
        <v>20</v>
      </c>
      <c r="I13" s="15">
        <v>1</v>
      </c>
      <c r="J13" s="15">
        <v>1</v>
      </c>
      <c r="K13" s="16">
        <f t="shared" si="0"/>
        <v>55</v>
      </c>
      <c r="L13" s="16">
        <f t="shared" si="1"/>
        <v>201</v>
      </c>
    </row>
    <row r="14" spans="1:12">
      <c r="A14" s="22">
        <v>10</v>
      </c>
      <c r="B14" s="81">
        <v>43900</v>
      </c>
      <c r="C14" s="104" t="s">
        <v>31</v>
      </c>
      <c r="D14" s="104" t="s">
        <v>31</v>
      </c>
      <c r="E14" s="104" t="s">
        <v>31</v>
      </c>
      <c r="F14" s="104" t="s">
        <v>31</v>
      </c>
      <c r="G14" s="104" t="s">
        <v>31</v>
      </c>
      <c r="H14" s="104" t="s">
        <v>31</v>
      </c>
      <c r="I14" s="104" t="s">
        <v>31</v>
      </c>
      <c r="J14" s="104" t="s">
        <v>31</v>
      </c>
      <c r="K14" s="104" t="s">
        <v>31</v>
      </c>
      <c r="L14" s="104" t="s">
        <v>31</v>
      </c>
    </row>
    <row r="15" spans="1:12">
      <c r="A15" s="22">
        <v>11</v>
      </c>
      <c r="B15" s="81">
        <v>43901</v>
      </c>
      <c r="C15" s="15">
        <v>29</v>
      </c>
      <c r="D15" s="15">
        <v>120</v>
      </c>
      <c r="E15" s="15">
        <v>47</v>
      </c>
      <c r="F15" s="15">
        <v>140</v>
      </c>
      <c r="G15" s="15">
        <v>12</v>
      </c>
      <c r="H15" s="15">
        <v>60</v>
      </c>
      <c r="I15" s="15">
        <v>5</v>
      </c>
      <c r="J15" s="15">
        <v>5</v>
      </c>
      <c r="K15" s="16">
        <f t="shared" si="0"/>
        <v>93</v>
      </c>
      <c r="L15" s="16">
        <f t="shared" si="1"/>
        <v>325</v>
      </c>
    </row>
    <row r="16" spans="1:12">
      <c r="A16" s="22">
        <v>12</v>
      </c>
      <c r="B16" s="81">
        <v>43902</v>
      </c>
      <c r="C16" s="104" t="s">
        <v>31</v>
      </c>
      <c r="D16" s="104" t="s">
        <v>31</v>
      </c>
      <c r="E16" s="104" t="s">
        <v>31</v>
      </c>
      <c r="F16" s="104" t="s">
        <v>31</v>
      </c>
      <c r="G16" s="104" t="s">
        <v>31</v>
      </c>
      <c r="H16" s="104" t="s">
        <v>31</v>
      </c>
      <c r="I16" s="104" t="s">
        <v>31</v>
      </c>
      <c r="J16" s="104" t="s">
        <v>31</v>
      </c>
      <c r="K16" s="104" t="s">
        <v>31</v>
      </c>
      <c r="L16" s="104" t="s">
        <v>31</v>
      </c>
    </row>
    <row r="17" spans="1:12">
      <c r="A17" s="22">
        <v>13</v>
      </c>
      <c r="B17" s="81">
        <v>43903</v>
      </c>
      <c r="C17" s="15">
        <v>20</v>
      </c>
      <c r="D17" s="15">
        <v>80</v>
      </c>
      <c r="E17" s="15">
        <v>30</v>
      </c>
      <c r="F17" s="15">
        <v>120</v>
      </c>
      <c r="G17" s="15">
        <v>0</v>
      </c>
      <c r="H17" s="15">
        <v>0</v>
      </c>
      <c r="I17" s="15">
        <v>0</v>
      </c>
      <c r="J17" s="15">
        <v>0</v>
      </c>
      <c r="K17" s="16">
        <f t="shared" si="0"/>
        <v>50</v>
      </c>
      <c r="L17" s="16">
        <f t="shared" si="1"/>
        <v>200</v>
      </c>
    </row>
    <row r="18" spans="1:12">
      <c r="A18" s="22">
        <v>14</v>
      </c>
      <c r="B18" s="81">
        <v>43904</v>
      </c>
      <c r="C18" s="15">
        <v>26</v>
      </c>
      <c r="D18" s="15">
        <v>90</v>
      </c>
      <c r="E18" s="15">
        <v>36</v>
      </c>
      <c r="F18" s="15">
        <v>110</v>
      </c>
      <c r="G18" s="15">
        <v>19</v>
      </c>
      <c r="H18" s="15">
        <v>80</v>
      </c>
      <c r="I18" s="15">
        <v>4</v>
      </c>
      <c r="J18" s="15">
        <v>5</v>
      </c>
      <c r="K18" s="16">
        <f t="shared" si="0"/>
        <v>85</v>
      </c>
      <c r="L18" s="16">
        <f t="shared" si="1"/>
        <v>285</v>
      </c>
    </row>
    <row r="19" spans="1:12">
      <c r="A19" s="22">
        <v>15</v>
      </c>
      <c r="B19" s="81">
        <v>43905</v>
      </c>
      <c r="C19" s="15">
        <v>20</v>
      </c>
      <c r="D19" s="15">
        <v>50</v>
      </c>
      <c r="E19" s="15">
        <v>27</v>
      </c>
      <c r="F19" s="15">
        <v>80</v>
      </c>
      <c r="G19" s="15">
        <v>1</v>
      </c>
      <c r="H19" s="15">
        <v>8</v>
      </c>
      <c r="I19" s="15">
        <v>2</v>
      </c>
      <c r="J19" s="15">
        <v>2</v>
      </c>
      <c r="K19" s="16">
        <f t="shared" si="0"/>
        <v>50</v>
      </c>
      <c r="L19" s="16">
        <f t="shared" si="1"/>
        <v>140</v>
      </c>
    </row>
    <row r="20" spans="1:12">
      <c r="A20" s="22">
        <v>16</v>
      </c>
      <c r="B20" s="81">
        <v>43906</v>
      </c>
      <c r="C20" s="104" t="s">
        <v>31</v>
      </c>
      <c r="D20" s="104" t="s">
        <v>31</v>
      </c>
      <c r="E20" s="104" t="s">
        <v>31</v>
      </c>
      <c r="F20" s="104" t="s">
        <v>31</v>
      </c>
      <c r="G20" s="104" t="s">
        <v>31</v>
      </c>
      <c r="H20" s="104" t="s">
        <v>31</v>
      </c>
      <c r="I20" s="104" t="s">
        <v>31</v>
      </c>
      <c r="J20" s="104" t="s">
        <v>31</v>
      </c>
      <c r="K20" s="104" t="s">
        <v>31</v>
      </c>
      <c r="L20" s="104" t="s">
        <v>31</v>
      </c>
    </row>
    <row r="21" spans="1:12">
      <c r="A21" s="22">
        <v>17</v>
      </c>
      <c r="B21" s="81">
        <v>43907</v>
      </c>
      <c r="C21" s="15">
        <v>27</v>
      </c>
      <c r="D21" s="15">
        <v>80</v>
      </c>
      <c r="E21" s="15">
        <v>35</v>
      </c>
      <c r="F21" s="15">
        <v>70</v>
      </c>
      <c r="G21" s="15">
        <v>6</v>
      </c>
      <c r="H21" s="15">
        <v>30</v>
      </c>
      <c r="I21" s="15">
        <v>6</v>
      </c>
      <c r="J21" s="15">
        <v>10</v>
      </c>
      <c r="K21" s="16">
        <f t="shared" si="0"/>
        <v>74</v>
      </c>
      <c r="L21" s="16">
        <f t="shared" si="1"/>
        <v>190</v>
      </c>
    </row>
    <row r="22" spans="1:12">
      <c r="A22" s="22">
        <v>18</v>
      </c>
      <c r="B22" s="81">
        <v>43908</v>
      </c>
      <c r="C22" s="15">
        <v>19</v>
      </c>
      <c r="D22" s="15">
        <v>65</v>
      </c>
      <c r="E22" s="15">
        <v>26</v>
      </c>
      <c r="F22" s="15">
        <v>60</v>
      </c>
      <c r="G22" s="15">
        <v>3</v>
      </c>
      <c r="H22" s="15">
        <v>10</v>
      </c>
      <c r="I22" s="15">
        <v>0</v>
      </c>
      <c r="J22" s="15">
        <v>0</v>
      </c>
      <c r="K22" s="16">
        <f t="shared" si="0"/>
        <v>48</v>
      </c>
      <c r="L22" s="16">
        <f t="shared" si="1"/>
        <v>135</v>
      </c>
    </row>
    <row r="23" spans="1:12">
      <c r="A23" s="22">
        <v>19</v>
      </c>
      <c r="B23" s="81">
        <v>43909</v>
      </c>
      <c r="C23" s="15">
        <v>22</v>
      </c>
      <c r="D23" s="15">
        <v>70</v>
      </c>
      <c r="E23" s="15">
        <v>18</v>
      </c>
      <c r="F23" s="15">
        <v>80</v>
      </c>
      <c r="G23" s="15">
        <v>0</v>
      </c>
      <c r="H23" s="15">
        <v>0</v>
      </c>
      <c r="I23" s="15">
        <v>1</v>
      </c>
      <c r="J23" s="15">
        <v>1</v>
      </c>
      <c r="K23" s="16">
        <f t="shared" si="0"/>
        <v>41</v>
      </c>
      <c r="L23" s="16">
        <f t="shared" si="1"/>
        <v>151</v>
      </c>
    </row>
    <row r="24" spans="1:12">
      <c r="A24" s="22">
        <v>20</v>
      </c>
      <c r="B24" s="81">
        <v>43910</v>
      </c>
      <c r="C24" s="104" t="s">
        <v>31</v>
      </c>
      <c r="D24" s="104" t="s">
        <v>31</v>
      </c>
      <c r="E24" s="104" t="s">
        <v>31</v>
      </c>
      <c r="F24" s="104" t="s">
        <v>31</v>
      </c>
      <c r="G24" s="104" t="s">
        <v>31</v>
      </c>
      <c r="H24" s="104" t="s">
        <v>31</v>
      </c>
      <c r="I24" s="104" t="s">
        <v>31</v>
      </c>
      <c r="J24" s="104" t="s">
        <v>31</v>
      </c>
      <c r="K24" s="104" t="s">
        <v>31</v>
      </c>
      <c r="L24" s="104" t="s">
        <v>31</v>
      </c>
    </row>
    <row r="25" spans="1:12">
      <c r="A25" s="22">
        <v>21</v>
      </c>
      <c r="B25" s="81">
        <v>43911</v>
      </c>
      <c r="C25" s="15">
        <v>33</v>
      </c>
      <c r="D25" s="15">
        <v>90</v>
      </c>
      <c r="E25" s="15">
        <v>44</v>
      </c>
      <c r="F25" s="15">
        <v>140</v>
      </c>
      <c r="G25" s="15">
        <v>6</v>
      </c>
      <c r="H25" s="15">
        <v>35</v>
      </c>
      <c r="I25" s="15">
        <v>4</v>
      </c>
      <c r="J25" s="15">
        <v>5</v>
      </c>
      <c r="K25" s="16">
        <f t="shared" si="0"/>
        <v>87</v>
      </c>
      <c r="L25" s="16">
        <f t="shared" si="1"/>
        <v>270</v>
      </c>
    </row>
    <row r="26" spans="1:12">
      <c r="A26" s="22">
        <v>22</v>
      </c>
      <c r="B26" s="81">
        <v>43912</v>
      </c>
      <c r="C26" s="15">
        <v>39</v>
      </c>
      <c r="D26" s="15">
        <v>105</v>
      </c>
      <c r="E26" s="15">
        <v>33</v>
      </c>
      <c r="F26" s="15">
        <v>110</v>
      </c>
      <c r="G26" s="15">
        <v>6</v>
      </c>
      <c r="H26" s="15">
        <v>30</v>
      </c>
      <c r="I26" s="15">
        <v>0</v>
      </c>
      <c r="J26" s="15">
        <v>0</v>
      </c>
      <c r="K26" s="16">
        <f t="shared" si="0"/>
        <v>78</v>
      </c>
      <c r="L26" s="16">
        <f t="shared" si="1"/>
        <v>245</v>
      </c>
    </row>
    <row r="27" spans="1:12">
      <c r="A27" s="22">
        <v>23</v>
      </c>
      <c r="B27" s="81">
        <v>43913</v>
      </c>
      <c r="C27" s="104" t="s">
        <v>31</v>
      </c>
      <c r="D27" s="104" t="s">
        <v>31</v>
      </c>
      <c r="E27" s="104" t="s">
        <v>31</v>
      </c>
      <c r="F27" s="104" t="s">
        <v>31</v>
      </c>
      <c r="G27" s="104" t="s">
        <v>31</v>
      </c>
      <c r="H27" s="104" t="s">
        <v>31</v>
      </c>
      <c r="I27" s="104" t="s">
        <v>31</v>
      </c>
      <c r="J27" s="104" t="s">
        <v>31</v>
      </c>
      <c r="K27" s="104" t="s">
        <v>31</v>
      </c>
      <c r="L27" s="104" t="s">
        <v>31</v>
      </c>
    </row>
    <row r="28" spans="1:12">
      <c r="A28" s="22">
        <v>24</v>
      </c>
      <c r="B28" s="81">
        <v>43914</v>
      </c>
      <c r="C28" s="15">
        <v>20</v>
      </c>
      <c r="D28" s="15">
        <v>80</v>
      </c>
      <c r="E28" s="15">
        <v>26</v>
      </c>
      <c r="F28" s="15">
        <v>105</v>
      </c>
      <c r="G28" s="15">
        <v>0</v>
      </c>
      <c r="H28" s="15">
        <v>0</v>
      </c>
      <c r="I28" s="15">
        <v>3</v>
      </c>
      <c r="J28" s="15">
        <v>5</v>
      </c>
      <c r="K28" s="16">
        <f t="shared" si="0"/>
        <v>49</v>
      </c>
      <c r="L28" s="16">
        <f t="shared" si="1"/>
        <v>190</v>
      </c>
    </row>
    <row r="29" spans="1:12">
      <c r="A29" s="22">
        <v>25</v>
      </c>
      <c r="B29" s="81">
        <v>43915</v>
      </c>
      <c r="C29" s="104" t="s">
        <v>31</v>
      </c>
      <c r="D29" s="104" t="s">
        <v>31</v>
      </c>
      <c r="E29" s="104" t="s">
        <v>31</v>
      </c>
      <c r="F29" s="104" t="s">
        <v>31</v>
      </c>
      <c r="G29" s="104" t="s">
        <v>31</v>
      </c>
      <c r="H29" s="104" t="s">
        <v>31</v>
      </c>
      <c r="I29" s="104" t="s">
        <v>31</v>
      </c>
      <c r="J29" s="104" t="s">
        <v>31</v>
      </c>
      <c r="K29" s="104" t="s">
        <v>31</v>
      </c>
      <c r="L29" s="104" t="s">
        <v>31</v>
      </c>
    </row>
    <row r="30" spans="1:12">
      <c r="A30" s="22">
        <v>26</v>
      </c>
      <c r="B30" s="81">
        <v>43916</v>
      </c>
      <c r="C30" s="15">
        <v>21</v>
      </c>
      <c r="D30" s="15">
        <v>70</v>
      </c>
      <c r="E30" s="15">
        <v>30</v>
      </c>
      <c r="F30" s="15">
        <v>90</v>
      </c>
      <c r="G30" s="15">
        <v>6</v>
      </c>
      <c r="H30" s="15">
        <v>40</v>
      </c>
      <c r="I30" s="15">
        <v>7</v>
      </c>
      <c r="J30" s="15">
        <v>10</v>
      </c>
      <c r="K30" s="16">
        <f t="shared" si="0"/>
        <v>64</v>
      </c>
      <c r="L30" s="16">
        <f t="shared" si="1"/>
        <v>210</v>
      </c>
    </row>
    <row r="31" spans="1:12">
      <c r="A31" s="22">
        <v>27</v>
      </c>
      <c r="B31" s="81">
        <v>43917</v>
      </c>
      <c r="C31" s="104" t="s">
        <v>31</v>
      </c>
      <c r="D31" s="104" t="s">
        <v>31</v>
      </c>
      <c r="E31" s="104" t="s">
        <v>31</v>
      </c>
      <c r="F31" s="104" t="s">
        <v>31</v>
      </c>
      <c r="G31" s="104" t="s">
        <v>31</v>
      </c>
      <c r="H31" s="104" t="s">
        <v>31</v>
      </c>
      <c r="I31" s="104" t="s">
        <v>31</v>
      </c>
      <c r="J31" s="104" t="s">
        <v>31</v>
      </c>
      <c r="K31" s="104" t="s">
        <v>31</v>
      </c>
      <c r="L31" s="104" t="s">
        <v>31</v>
      </c>
    </row>
    <row r="32" spans="1:12">
      <c r="A32" s="22">
        <v>28</v>
      </c>
      <c r="B32" s="81">
        <v>43918</v>
      </c>
      <c r="C32" s="15">
        <v>36</v>
      </c>
      <c r="D32" s="15">
        <v>72</v>
      </c>
      <c r="E32" s="15">
        <v>21</v>
      </c>
      <c r="F32" s="15">
        <v>50</v>
      </c>
      <c r="G32" s="15">
        <v>2</v>
      </c>
      <c r="H32" s="15">
        <v>10</v>
      </c>
      <c r="I32" s="15">
        <v>0</v>
      </c>
      <c r="J32" s="15">
        <v>0</v>
      </c>
      <c r="K32" s="16">
        <f t="shared" si="0"/>
        <v>59</v>
      </c>
      <c r="L32" s="16">
        <f t="shared" si="1"/>
        <v>132</v>
      </c>
    </row>
    <row r="33" spans="1:12">
      <c r="A33" s="22">
        <v>29</v>
      </c>
      <c r="B33" s="81">
        <v>43919</v>
      </c>
      <c r="C33" s="15">
        <v>13</v>
      </c>
      <c r="D33" s="15">
        <v>25</v>
      </c>
      <c r="E33" s="15">
        <v>10</v>
      </c>
      <c r="F33" s="15">
        <v>30</v>
      </c>
      <c r="G33" s="15">
        <v>1</v>
      </c>
      <c r="H33" s="15">
        <v>5</v>
      </c>
      <c r="I33" s="15">
        <v>1</v>
      </c>
      <c r="J33" s="15">
        <v>1</v>
      </c>
      <c r="K33" s="16">
        <f t="shared" si="0"/>
        <v>25</v>
      </c>
      <c r="L33" s="16">
        <f t="shared" si="1"/>
        <v>61</v>
      </c>
    </row>
    <row r="34" spans="1:12">
      <c r="A34" s="22">
        <v>30</v>
      </c>
      <c r="B34" s="81">
        <v>43920</v>
      </c>
      <c r="C34" s="104" t="s">
        <v>31</v>
      </c>
      <c r="D34" s="104" t="s">
        <v>31</v>
      </c>
      <c r="E34" s="104" t="s">
        <v>31</v>
      </c>
      <c r="F34" s="104" t="s">
        <v>31</v>
      </c>
      <c r="G34" s="104" t="s">
        <v>31</v>
      </c>
      <c r="H34" s="104" t="s">
        <v>31</v>
      </c>
      <c r="I34" s="104" t="s">
        <v>31</v>
      </c>
      <c r="J34" s="104" t="s">
        <v>31</v>
      </c>
      <c r="K34" s="104" t="s">
        <v>31</v>
      </c>
      <c r="L34" s="104" t="s">
        <v>31</v>
      </c>
    </row>
    <row r="35" spans="1:12">
      <c r="A35" s="22">
        <v>31</v>
      </c>
      <c r="B35" s="81">
        <v>43921</v>
      </c>
      <c r="C35" s="15">
        <v>13</v>
      </c>
      <c r="D35" s="15">
        <v>28</v>
      </c>
      <c r="E35" s="15">
        <v>8</v>
      </c>
      <c r="F35" s="15">
        <v>25</v>
      </c>
      <c r="G35" s="15">
        <v>1</v>
      </c>
      <c r="H35" s="15">
        <v>4</v>
      </c>
      <c r="I35" s="15">
        <v>3</v>
      </c>
      <c r="J35" s="15">
        <v>3</v>
      </c>
      <c r="K35" s="16">
        <f t="shared" si="0"/>
        <v>25</v>
      </c>
      <c r="L35" s="16">
        <f t="shared" si="1"/>
        <v>60</v>
      </c>
    </row>
    <row r="36" spans="1:12" s="51" customFormat="1" ht="36" customHeight="1">
      <c r="A36" s="274" t="s">
        <v>6</v>
      </c>
      <c r="B36" s="275"/>
      <c r="C36" s="21">
        <f t="shared" ref="C36:L36" si="2">SUM(C5:C35)</f>
        <v>450</v>
      </c>
      <c r="D36" s="21">
        <f t="shared" si="2"/>
        <v>1473</v>
      </c>
      <c r="E36" s="21">
        <f t="shared" si="2"/>
        <v>552</v>
      </c>
      <c r="F36" s="21">
        <f t="shared" si="2"/>
        <v>1725</v>
      </c>
      <c r="G36" s="21">
        <f t="shared" si="2"/>
        <v>88</v>
      </c>
      <c r="H36" s="21">
        <f t="shared" si="2"/>
        <v>422</v>
      </c>
      <c r="I36" s="21">
        <f t="shared" si="2"/>
        <v>58</v>
      </c>
      <c r="J36" s="21">
        <f t="shared" si="2"/>
        <v>75</v>
      </c>
      <c r="K36" s="21">
        <f t="shared" si="2"/>
        <v>1148</v>
      </c>
      <c r="L36" s="21">
        <f t="shared" si="2"/>
        <v>3695</v>
      </c>
    </row>
    <row r="37" spans="1:12">
      <c r="A37" s="23"/>
      <c r="B37" s="84"/>
      <c r="C37" s="23"/>
      <c r="D37" s="23"/>
      <c r="E37" s="23"/>
      <c r="F37" s="23"/>
      <c r="G37" s="23"/>
      <c r="H37" s="23"/>
      <c r="I37" s="23"/>
      <c r="J37" s="23"/>
      <c r="K37" s="24"/>
      <c r="L37" s="24"/>
    </row>
    <row r="38" spans="1:12">
      <c r="A38" s="276" t="s">
        <v>9</v>
      </c>
      <c r="B38" s="276"/>
      <c r="C38" s="17">
        <f>SUM(C36/31)</f>
        <v>14.516129032258064</v>
      </c>
      <c r="D38" s="10">
        <f t="shared" ref="D38:J38" si="3">SUM(D36/31)</f>
        <v>47.516129032258064</v>
      </c>
      <c r="E38" s="17">
        <f t="shared" si="3"/>
        <v>17.806451612903224</v>
      </c>
      <c r="F38" s="11">
        <f t="shared" si="3"/>
        <v>55.645161290322584</v>
      </c>
      <c r="G38" s="17">
        <f t="shared" si="3"/>
        <v>2.838709677419355</v>
      </c>
      <c r="H38" s="12">
        <f t="shared" si="3"/>
        <v>13.612903225806452</v>
      </c>
      <c r="I38" s="17">
        <f t="shared" si="3"/>
        <v>1.8709677419354838</v>
      </c>
      <c r="J38" s="32">
        <f t="shared" si="3"/>
        <v>2.4193548387096775</v>
      </c>
      <c r="K38" s="25">
        <f>K36/31</f>
        <v>37.032258064516128</v>
      </c>
      <c r="L38" s="55">
        <f>L36/31</f>
        <v>119.19354838709677</v>
      </c>
    </row>
    <row r="39" spans="1:12">
      <c r="A39" s="24"/>
      <c r="B39" s="85"/>
      <c r="C39" s="24"/>
      <c r="D39" s="24"/>
      <c r="E39" s="24"/>
      <c r="F39" s="24"/>
      <c r="G39" s="24"/>
      <c r="H39" s="24"/>
      <c r="I39" s="24"/>
      <c r="J39" s="24"/>
      <c r="K39" s="24"/>
      <c r="L39" s="24"/>
    </row>
  </sheetData>
  <mergeCells count="10">
    <mergeCell ref="A36:B36"/>
    <mergeCell ref="A38:B38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scale="8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"/>
  <sheetViews>
    <sheetView topLeftCell="A37" workbookViewId="0">
      <selection activeCell="P16" sqref="P16"/>
    </sheetView>
  </sheetViews>
  <sheetFormatPr defaultRowHeight="15"/>
  <cols>
    <col min="1" max="1" width="5.140625" bestFit="1" customWidth="1"/>
    <col min="2" max="2" width="13.42578125" style="63" customWidth="1"/>
  </cols>
  <sheetData>
    <row r="1" spans="1:12">
      <c r="A1" s="292" t="s">
        <v>22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</row>
    <row r="2" spans="1:12">
      <c r="A2" s="278" t="s">
        <v>0</v>
      </c>
      <c r="B2" s="279" t="s">
        <v>1</v>
      </c>
      <c r="C2" s="280" t="s">
        <v>2</v>
      </c>
      <c r="D2" s="280"/>
      <c r="E2" s="281" t="s">
        <v>3</v>
      </c>
      <c r="F2" s="281"/>
      <c r="G2" s="282" t="s">
        <v>4</v>
      </c>
      <c r="H2" s="282"/>
      <c r="I2" s="283" t="s">
        <v>5</v>
      </c>
      <c r="J2" s="283"/>
      <c r="K2" s="284" t="s">
        <v>6</v>
      </c>
      <c r="L2" s="284"/>
    </row>
    <row r="3" spans="1:12">
      <c r="A3" s="278"/>
      <c r="B3" s="279"/>
      <c r="C3" s="10" t="s">
        <v>7</v>
      </c>
      <c r="D3" s="10" t="s">
        <v>8</v>
      </c>
      <c r="E3" s="11" t="s">
        <v>7</v>
      </c>
      <c r="F3" s="11" t="s">
        <v>8</v>
      </c>
      <c r="G3" s="12" t="s">
        <v>7</v>
      </c>
      <c r="H3" s="12" t="s">
        <v>8</v>
      </c>
      <c r="I3" s="74" t="s">
        <v>7</v>
      </c>
      <c r="J3" s="74" t="s">
        <v>8</v>
      </c>
      <c r="K3" s="14" t="s">
        <v>7</v>
      </c>
      <c r="L3" s="14" t="s">
        <v>8</v>
      </c>
    </row>
    <row r="4" spans="1:12">
      <c r="A4" s="15">
        <v>1</v>
      </c>
      <c r="B4" s="81">
        <v>43922</v>
      </c>
      <c r="C4" s="15">
        <v>10</v>
      </c>
      <c r="D4" s="15">
        <v>25</v>
      </c>
      <c r="E4" s="15">
        <v>12</v>
      </c>
      <c r="F4" s="15">
        <v>30</v>
      </c>
      <c r="G4" s="15">
        <v>2</v>
      </c>
      <c r="H4" s="15">
        <v>5</v>
      </c>
      <c r="I4" s="15">
        <v>0</v>
      </c>
      <c r="J4" s="15">
        <v>0</v>
      </c>
      <c r="K4" s="16">
        <f>SUM(C4,E4,G4,I4)</f>
        <v>24</v>
      </c>
      <c r="L4" s="16">
        <f>SUM(D4,F4,H4,J4)</f>
        <v>60</v>
      </c>
    </row>
    <row r="5" spans="1:12">
      <c r="A5" s="15">
        <v>2</v>
      </c>
      <c r="B5" s="81">
        <v>43923</v>
      </c>
      <c r="C5" s="15">
        <v>5</v>
      </c>
      <c r="D5" s="15">
        <v>20</v>
      </c>
      <c r="E5" s="15">
        <v>6</v>
      </c>
      <c r="F5" s="15">
        <v>20</v>
      </c>
      <c r="G5" s="15">
        <v>2</v>
      </c>
      <c r="H5" s="15">
        <v>4</v>
      </c>
      <c r="I5" s="15">
        <v>0</v>
      </c>
      <c r="J5" s="15">
        <v>0</v>
      </c>
      <c r="K5" s="16">
        <f t="shared" ref="K5:K33" si="0">SUM(C5,E5,G5,I5)</f>
        <v>13</v>
      </c>
      <c r="L5" s="16">
        <f t="shared" ref="L5:L33" si="1">SUM(D5,F5,H5,J5)</f>
        <v>44</v>
      </c>
    </row>
    <row r="6" spans="1:12">
      <c r="A6" s="15">
        <v>3</v>
      </c>
      <c r="B6" s="81">
        <v>43924</v>
      </c>
      <c r="C6" s="15">
        <v>4</v>
      </c>
      <c r="D6" s="15">
        <v>18</v>
      </c>
      <c r="E6" s="15">
        <v>6</v>
      </c>
      <c r="F6" s="15">
        <v>18</v>
      </c>
      <c r="G6" s="15">
        <v>0</v>
      </c>
      <c r="H6" s="15">
        <v>0</v>
      </c>
      <c r="I6" s="15">
        <v>1</v>
      </c>
      <c r="J6" s="15">
        <v>2</v>
      </c>
      <c r="K6" s="16">
        <f t="shared" si="0"/>
        <v>11</v>
      </c>
      <c r="L6" s="16">
        <f t="shared" si="1"/>
        <v>38</v>
      </c>
    </row>
    <row r="7" spans="1:12">
      <c r="A7" s="15">
        <v>4</v>
      </c>
      <c r="B7" s="81">
        <v>43925</v>
      </c>
      <c r="C7" s="15">
        <v>4</v>
      </c>
      <c r="D7" s="15">
        <v>15</v>
      </c>
      <c r="E7" s="15">
        <v>3</v>
      </c>
      <c r="F7" s="15">
        <v>8</v>
      </c>
      <c r="G7" s="15">
        <v>0</v>
      </c>
      <c r="H7" s="15">
        <v>0</v>
      </c>
      <c r="I7" s="15">
        <v>0</v>
      </c>
      <c r="J7" s="15">
        <v>0</v>
      </c>
      <c r="K7" s="16">
        <f t="shared" si="0"/>
        <v>7</v>
      </c>
      <c r="L7" s="16">
        <f t="shared" si="1"/>
        <v>23</v>
      </c>
    </row>
    <row r="8" spans="1:12">
      <c r="A8" s="15">
        <v>5</v>
      </c>
      <c r="B8" s="81">
        <v>43926</v>
      </c>
      <c r="C8" s="15">
        <v>11</v>
      </c>
      <c r="D8" s="15">
        <v>25</v>
      </c>
      <c r="E8" s="15">
        <v>6</v>
      </c>
      <c r="F8" s="15">
        <v>20</v>
      </c>
      <c r="G8" s="15">
        <v>4</v>
      </c>
      <c r="H8" s="15">
        <v>15</v>
      </c>
      <c r="I8" s="15">
        <v>0</v>
      </c>
      <c r="J8" s="15">
        <v>0</v>
      </c>
      <c r="K8" s="16">
        <f t="shared" si="0"/>
        <v>21</v>
      </c>
      <c r="L8" s="16">
        <f t="shared" si="1"/>
        <v>60</v>
      </c>
    </row>
    <row r="9" spans="1:12">
      <c r="A9" s="15">
        <v>6</v>
      </c>
      <c r="B9" s="81">
        <v>43927</v>
      </c>
      <c r="C9" s="15" t="s">
        <v>31</v>
      </c>
      <c r="D9" s="15" t="s">
        <v>31</v>
      </c>
      <c r="E9" s="15" t="s">
        <v>31</v>
      </c>
      <c r="F9" s="15" t="s">
        <v>31</v>
      </c>
      <c r="G9" s="15" t="s">
        <v>31</v>
      </c>
      <c r="H9" s="15" t="s">
        <v>31</v>
      </c>
      <c r="I9" s="15" t="s">
        <v>31</v>
      </c>
      <c r="J9" s="15" t="s">
        <v>31</v>
      </c>
      <c r="K9" s="16" t="s">
        <v>31</v>
      </c>
      <c r="L9" s="16" t="s">
        <v>31</v>
      </c>
    </row>
    <row r="10" spans="1:12">
      <c r="A10" s="15">
        <v>7</v>
      </c>
      <c r="B10" s="81">
        <v>43928</v>
      </c>
      <c r="C10" s="104" t="s">
        <v>31</v>
      </c>
      <c r="D10" s="104" t="s">
        <v>31</v>
      </c>
      <c r="E10" s="104" t="s">
        <v>31</v>
      </c>
      <c r="F10" s="104" t="s">
        <v>31</v>
      </c>
      <c r="G10" s="104" t="s">
        <v>31</v>
      </c>
      <c r="H10" s="104" t="s">
        <v>31</v>
      </c>
      <c r="I10" s="104" t="s">
        <v>31</v>
      </c>
      <c r="J10" s="104" t="s">
        <v>31</v>
      </c>
      <c r="K10" s="104" t="s">
        <v>31</v>
      </c>
      <c r="L10" s="104" t="s">
        <v>31</v>
      </c>
    </row>
    <row r="11" spans="1:12">
      <c r="A11" s="15">
        <v>8</v>
      </c>
      <c r="B11" s="81">
        <v>43929</v>
      </c>
      <c r="C11" s="15">
        <v>24</v>
      </c>
      <c r="D11" s="15">
        <v>60</v>
      </c>
      <c r="E11" s="15">
        <v>23</v>
      </c>
      <c r="F11" s="15">
        <v>70</v>
      </c>
      <c r="G11" s="15">
        <v>5</v>
      </c>
      <c r="H11" s="15">
        <v>20</v>
      </c>
      <c r="I11" s="15">
        <v>1</v>
      </c>
      <c r="J11" s="15">
        <v>1</v>
      </c>
      <c r="K11" s="16">
        <f t="shared" si="0"/>
        <v>53</v>
      </c>
      <c r="L11" s="16">
        <f t="shared" si="1"/>
        <v>151</v>
      </c>
    </row>
    <row r="12" spans="1:12">
      <c r="A12" s="15">
        <v>9</v>
      </c>
      <c r="B12" s="81">
        <v>43930</v>
      </c>
      <c r="C12" s="104" t="s">
        <v>31</v>
      </c>
      <c r="D12" s="104" t="s">
        <v>31</v>
      </c>
      <c r="E12" s="104" t="s">
        <v>31</v>
      </c>
      <c r="F12" s="104" t="s">
        <v>31</v>
      </c>
      <c r="G12" s="104" t="s">
        <v>31</v>
      </c>
      <c r="H12" s="104" t="s">
        <v>31</v>
      </c>
      <c r="I12" s="104" t="s">
        <v>31</v>
      </c>
      <c r="J12" s="104" t="s">
        <v>31</v>
      </c>
      <c r="K12" s="104" t="s">
        <v>31</v>
      </c>
      <c r="L12" s="104" t="s">
        <v>31</v>
      </c>
    </row>
    <row r="13" spans="1:12">
      <c r="A13" s="15">
        <v>10</v>
      </c>
      <c r="B13" s="81">
        <v>43931</v>
      </c>
      <c r="C13" s="15">
        <v>18</v>
      </c>
      <c r="D13" s="15">
        <v>45</v>
      </c>
      <c r="E13" s="15">
        <v>15</v>
      </c>
      <c r="F13" s="15">
        <v>35</v>
      </c>
      <c r="G13" s="15">
        <v>4</v>
      </c>
      <c r="H13" s="15">
        <v>8</v>
      </c>
      <c r="I13" s="15">
        <v>0</v>
      </c>
      <c r="J13" s="15">
        <v>0</v>
      </c>
      <c r="K13" s="16">
        <f t="shared" si="0"/>
        <v>37</v>
      </c>
      <c r="L13" s="16">
        <f t="shared" si="1"/>
        <v>88</v>
      </c>
    </row>
    <row r="14" spans="1:12">
      <c r="A14" s="15">
        <v>11</v>
      </c>
      <c r="B14" s="81">
        <v>43932</v>
      </c>
      <c r="C14" s="15">
        <v>8</v>
      </c>
      <c r="D14" s="15">
        <v>24</v>
      </c>
      <c r="E14" s="15">
        <v>3</v>
      </c>
      <c r="F14" s="15">
        <v>10</v>
      </c>
      <c r="G14" s="15">
        <v>1</v>
      </c>
      <c r="H14" s="15">
        <v>5</v>
      </c>
      <c r="I14" s="15">
        <v>0</v>
      </c>
      <c r="J14" s="15">
        <v>0</v>
      </c>
      <c r="K14" s="16">
        <f t="shared" si="0"/>
        <v>12</v>
      </c>
      <c r="L14" s="16">
        <f t="shared" si="1"/>
        <v>39</v>
      </c>
    </row>
    <row r="15" spans="1:12">
      <c r="A15" s="15">
        <v>12</v>
      </c>
      <c r="B15" s="81">
        <v>43933</v>
      </c>
      <c r="C15" s="15">
        <v>8</v>
      </c>
      <c r="D15" s="15">
        <v>25</v>
      </c>
      <c r="E15" s="15">
        <v>12</v>
      </c>
      <c r="F15" s="15">
        <v>28</v>
      </c>
      <c r="G15" s="15">
        <v>4</v>
      </c>
      <c r="H15" s="15">
        <v>9</v>
      </c>
      <c r="I15" s="15">
        <v>1</v>
      </c>
      <c r="J15" s="15">
        <v>1</v>
      </c>
      <c r="K15" s="16">
        <f t="shared" si="0"/>
        <v>25</v>
      </c>
      <c r="L15" s="16">
        <f t="shared" si="1"/>
        <v>63</v>
      </c>
    </row>
    <row r="16" spans="1:12">
      <c r="A16" s="15">
        <v>13</v>
      </c>
      <c r="B16" s="81">
        <v>43934</v>
      </c>
      <c r="C16" s="15">
        <v>9</v>
      </c>
      <c r="D16" s="15">
        <v>27</v>
      </c>
      <c r="E16" s="15">
        <v>11</v>
      </c>
      <c r="F16" s="15">
        <v>33</v>
      </c>
      <c r="G16" s="15">
        <v>5</v>
      </c>
      <c r="H16" s="15">
        <v>30</v>
      </c>
      <c r="I16" s="15">
        <v>6</v>
      </c>
      <c r="J16" s="15">
        <v>10</v>
      </c>
      <c r="K16" s="16">
        <f t="shared" si="0"/>
        <v>31</v>
      </c>
      <c r="L16" s="16">
        <f t="shared" si="1"/>
        <v>100</v>
      </c>
    </row>
    <row r="17" spans="1:12">
      <c r="A17" s="15">
        <v>14</v>
      </c>
      <c r="B17" s="81">
        <v>43935</v>
      </c>
      <c r="C17" s="15">
        <v>13</v>
      </c>
      <c r="D17" s="15">
        <v>39</v>
      </c>
      <c r="E17" s="15">
        <v>10</v>
      </c>
      <c r="F17" s="15">
        <v>30</v>
      </c>
      <c r="G17" s="15">
        <v>1</v>
      </c>
      <c r="H17" s="15">
        <v>5</v>
      </c>
      <c r="I17" s="15">
        <v>1</v>
      </c>
      <c r="J17" s="15">
        <v>1</v>
      </c>
      <c r="K17" s="16">
        <f t="shared" si="0"/>
        <v>25</v>
      </c>
      <c r="L17" s="16">
        <f t="shared" si="1"/>
        <v>75</v>
      </c>
    </row>
    <row r="18" spans="1:12">
      <c r="A18" s="15">
        <v>15</v>
      </c>
      <c r="B18" s="81">
        <v>43936</v>
      </c>
      <c r="C18" s="104" t="s">
        <v>31</v>
      </c>
      <c r="D18" s="104" t="s">
        <v>31</v>
      </c>
      <c r="E18" s="104" t="s">
        <v>31</v>
      </c>
      <c r="F18" s="104" t="s">
        <v>31</v>
      </c>
      <c r="G18" s="104" t="s">
        <v>31</v>
      </c>
      <c r="H18" s="104" t="s">
        <v>31</v>
      </c>
      <c r="I18" s="104" t="s">
        <v>31</v>
      </c>
      <c r="J18" s="104" t="s">
        <v>31</v>
      </c>
      <c r="K18" s="104" t="s">
        <v>31</v>
      </c>
      <c r="L18" s="104" t="s">
        <v>31</v>
      </c>
    </row>
    <row r="19" spans="1:12">
      <c r="A19" s="15">
        <v>16</v>
      </c>
      <c r="B19" s="81">
        <v>43937</v>
      </c>
      <c r="C19" s="104" t="s">
        <v>31</v>
      </c>
      <c r="D19" s="104" t="s">
        <v>31</v>
      </c>
      <c r="E19" s="104" t="s">
        <v>31</v>
      </c>
      <c r="F19" s="104" t="s">
        <v>31</v>
      </c>
      <c r="G19" s="104" t="s">
        <v>31</v>
      </c>
      <c r="H19" s="104" t="s">
        <v>31</v>
      </c>
      <c r="I19" s="104" t="s">
        <v>31</v>
      </c>
      <c r="J19" s="104" t="s">
        <v>31</v>
      </c>
      <c r="K19" s="104" t="s">
        <v>31</v>
      </c>
      <c r="L19" s="104" t="s">
        <v>31</v>
      </c>
    </row>
    <row r="20" spans="1:12">
      <c r="A20" s="15">
        <v>17</v>
      </c>
      <c r="B20" s="81">
        <v>43938</v>
      </c>
      <c r="C20" s="15">
        <v>0</v>
      </c>
      <c r="D20" s="15">
        <v>0</v>
      </c>
      <c r="E20" s="15">
        <v>25</v>
      </c>
      <c r="F20" s="15">
        <v>60</v>
      </c>
      <c r="G20" s="15">
        <v>0</v>
      </c>
      <c r="H20" s="15">
        <v>0</v>
      </c>
      <c r="I20" s="15">
        <v>0</v>
      </c>
      <c r="J20" s="15">
        <v>0</v>
      </c>
      <c r="K20" s="16">
        <f t="shared" si="0"/>
        <v>25</v>
      </c>
      <c r="L20" s="16">
        <f t="shared" si="1"/>
        <v>60</v>
      </c>
    </row>
    <row r="21" spans="1:12">
      <c r="A21" s="15">
        <v>18</v>
      </c>
      <c r="B21" s="81">
        <v>43939</v>
      </c>
      <c r="C21" s="104" t="s">
        <v>31</v>
      </c>
      <c r="D21" s="104" t="s">
        <v>31</v>
      </c>
      <c r="E21" s="104" t="s">
        <v>31</v>
      </c>
      <c r="F21" s="104" t="s">
        <v>31</v>
      </c>
      <c r="G21" s="104" t="s">
        <v>31</v>
      </c>
      <c r="H21" s="104" t="s">
        <v>31</v>
      </c>
      <c r="I21" s="104" t="s">
        <v>31</v>
      </c>
      <c r="J21" s="104" t="s">
        <v>31</v>
      </c>
      <c r="K21" s="104" t="s">
        <v>31</v>
      </c>
      <c r="L21" s="104" t="s">
        <v>31</v>
      </c>
    </row>
    <row r="22" spans="1:12">
      <c r="A22" s="15">
        <v>19</v>
      </c>
      <c r="B22" s="81">
        <v>43940</v>
      </c>
      <c r="C22" s="104" t="s">
        <v>31</v>
      </c>
      <c r="D22" s="104" t="s">
        <v>31</v>
      </c>
      <c r="E22" s="104" t="s">
        <v>31</v>
      </c>
      <c r="F22" s="104" t="s">
        <v>31</v>
      </c>
      <c r="G22" s="104" t="s">
        <v>31</v>
      </c>
      <c r="H22" s="104" t="s">
        <v>31</v>
      </c>
      <c r="I22" s="104" t="s">
        <v>31</v>
      </c>
      <c r="J22" s="104" t="s">
        <v>31</v>
      </c>
      <c r="K22" s="104" t="s">
        <v>31</v>
      </c>
      <c r="L22" s="104" t="s">
        <v>31</v>
      </c>
    </row>
    <row r="23" spans="1:12">
      <c r="A23" s="15">
        <v>20</v>
      </c>
      <c r="B23" s="81">
        <v>43941</v>
      </c>
      <c r="C23" s="15">
        <v>65</v>
      </c>
      <c r="D23" s="15">
        <v>180</v>
      </c>
      <c r="E23" s="15">
        <v>35</v>
      </c>
      <c r="F23" s="15">
        <v>100</v>
      </c>
      <c r="G23" s="15">
        <v>0</v>
      </c>
      <c r="H23" s="15">
        <v>0</v>
      </c>
      <c r="I23" s="15">
        <v>0</v>
      </c>
      <c r="J23" s="15">
        <v>0</v>
      </c>
      <c r="K23" s="16">
        <f t="shared" si="0"/>
        <v>100</v>
      </c>
      <c r="L23" s="16">
        <f t="shared" si="1"/>
        <v>280</v>
      </c>
    </row>
    <row r="24" spans="1:12">
      <c r="A24" s="15">
        <v>21</v>
      </c>
      <c r="B24" s="81">
        <v>43942</v>
      </c>
      <c r="C24" s="104" t="s">
        <v>31</v>
      </c>
      <c r="D24" s="104" t="s">
        <v>31</v>
      </c>
      <c r="E24" s="104" t="s">
        <v>31</v>
      </c>
      <c r="F24" s="104" t="s">
        <v>31</v>
      </c>
      <c r="G24" s="104" t="s">
        <v>31</v>
      </c>
      <c r="H24" s="104" t="s">
        <v>31</v>
      </c>
      <c r="I24" s="104" t="s">
        <v>31</v>
      </c>
      <c r="J24" s="104" t="s">
        <v>31</v>
      </c>
      <c r="K24" s="104" t="s">
        <v>31</v>
      </c>
      <c r="L24" s="104" t="s">
        <v>31</v>
      </c>
    </row>
    <row r="25" spans="1:12">
      <c r="A25" s="15">
        <v>22</v>
      </c>
      <c r="B25" s="81">
        <v>43943</v>
      </c>
      <c r="C25" s="104" t="s">
        <v>31</v>
      </c>
      <c r="D25" s="104" t="s">
        <v>31</v>
      </c>
      <c r="E25" s="104" t="s">
        <v>31</v>
      </c>
      <c r="F25" s="104" t="s">
        <v>31</v>
      </c>
      <c r="G25" s="104" t="s">
        <v>31</v>
      </c>
      <c r="H25" s="104" t="s">
        <v>31</v>
      </c>
      <c r="I25" s="104" t="s">
        <v>31</v>
      </c>
      <c r="J25" s="104" t="s">
        <v>31</v>
      </c>
      <c r="K25" s="104" t="s">
        <v>31</v>
      </c>
      <c r="L25" s="104" t="s">
        <v>31</v>
      </c>
    </row>
    <row r="26" spans="1:12">
      <c r="A26" s="15">
        <v>23</v>
      </c>
      <c r="B26" s="81">
        <v>43944</v>
      </c>
      <c r="C26" s="15">
        <v>29</v>
      </c>
      <c r="D26" s="15">
        <v>110</v>
      </c>
      <c r="E26" s="15">
        <v>21</v>
      </c>
      <c r="F26" s="15">
        <v>60</v>
      </c>
      <c r="G26" s="15">
        <v>14</v>
      </c>
      <c r="H26" s="15">
        <v>50</v>
      </c>
      <c r="I26" s="15">
        <v>7</v>
      </c>
      <c r="J26" s="15">
        <v>10</v>
      </c>
      <c r="K26" s="16">
        <f t="shared" si="0"/>
        <v>71</v>
      </c>
      <c r="L26" s="16">
        <f t="shared" si="1"/>
        <v>230</v>
      </c>
    </row>
    <row r="27" spans="1:12">
      <c r="A27" s="15">
        <v>24</v>
      </c>
      <c r="B27" s="81">
        <v>43945</v>
      </c>
      <c r="C27" s="104" t="s">
        <v>31</v>
      </c>
      <c r="D27" s="104" t="s">
        <v>31</v>
      </c>
      <c r="E27" s="104" t="s">
        <v>31</v>
      </c>
      <c r="F27" s="104" t="s">
        <v>31</v>
      </c>
      <c r="G27" s="104" t="s">
        <v>31</v>
      </c>
      <c r="H27" s="104" t="s">
        <v>31</v>
      </c>
      <c r="I27" s="104" t="s">
        <v>31</v>
      </c>
      <c r="J27" s="104" t="s">
        <v>31</v>
      </c>
      <c r="K27" s="104" t="s">
        <v>31</v>
      </c>
      <c r="L27" s="104" t="s">
        <v>31</v>
      </c>
    </row>
    <row r="28" spans="1:12">
      <c r="A28" s="15">
        <v>25</v>
      </c>
      <c r="B28" s="81">
        <v>43946</v>
      </c>
      <c r="C28" s="104" t="s">
        <v>31</v>
      </c>
      <c r="D28" s="104" t="s">
        <v>31</v>
      </c>
      <c r="E28" s="104" t="s">
        <v>31</v>
      </c>
      <c r="F28" s="104" t="s">
        <v>31</v>
      </c>
      <c r="G28" s="104" t="s">
        <v>31</v>
      </c>
      <c r="H28" s="104" t="s">
        <v>31</v>
      </c>
      <c r="I28" s="104" t="s">
        <v>31</v>
      </c>
      <c r="J28" s="104" t="s">
        <v>31</v>
      </c>
      <c r="K28" s="104" t="s">
        <v>31</v>
      </c>
      <c r="L28" s="104" t="s">
        <v>31</v>
      </c>
    </row>
    <row r="29" spans="1:12">
      <c r="A29" s="15">
        <v>26</v>
      </c>
      <c r="B29" s="81">
        <v>43947</v>
      </c>
      <c r="C29" s="104" t="s">
        <v>31</v>
      </c>
      <c r="D29" s="104" t="s">
        <v>31</v>
      </c>
      <c r="E29" s="104" t="s">
        <v>31</v>
      </c>
      <c r="F29" s="104" t="s">
        <v>31</v>
      </c>
      <c r="G29" s="104" t="s">
        <v>31</v>
      </c>
      <c r="H29" s="104" t="s">
        <v>31</v>
      </c>
      <c r="I29" s="104" t="s">
        <v>31</v>
      </c>
      <c r="J29" s="104" t="s">
        <v>31</v>
      </c>
      <c r="K29" s="104" t="s">
        <v>31</v>
      </c>
      <c r="L29" s="104" t="s">
        <v>31</v>
      </c>
    </row>
    <row r="30" spans="1:12">
      <c r="A30" s="15">
        <v>27</v>
      </c>
      <c r="B30" s="81">
        <v>43948</v>
      </c>
      <c r="C30" s="104" t="s">
        <v>31</v>
      </c>
      <c r="D30" s="104" t="s">
        <v>31</v>
      </c>
      <c r="E30" s="104" t="s">
        <v>31</v>
      </c>
      <c r="F30" s="104" t="s">
        <v>31</v>
      </c>
      <c r="G30" s="104" t="s">
        <v>31</v>
      </c>
      <c r="H30" s="104" t="s">
        <v>31</v>
      </c>
      <c r="I30" s="104" t="s">
        <v>31</v>
      </c>
      <c r="J30" s="104" t="s">
        <v>31</v>
      </c>
      <c r="K30" s="104" t="s">
        <v>31</v>
      </c>
      <c r="L30" s="104" t="s">
        <v>31</v>
      </c>
    </row>
    <row r="31" spans="1:12">
      <c r="A31" s="15">
        <v>28</v>
      </c>
      <c r="B31" s="81">
        <v>43949</v>
      </c>
      <c r="C31" s="104" t="s">
        <v>31</v>
      </c>
      <c r="D31" s="104" t="s">
        <v>31</v>
      </c>
      <c r="E31" s="104" t="s">
        <v>31</v>
      </c>
      <c r="F31" s="104" t="s">
        <v>31</v>
      </c>
      <c r="G31" s="104" t="s">
        <v>31</v>
      </c>
      <c r="H31" s="104" t="s">
        <v>31</v>
      </c>
      <c r="I31" s="104" t="s">
        <v>31</v>
      </c>
      <c r="J31" s="104" t="s">
        <v>31</v>
      </c>
      <c r="K31" s="104" t="s">
        <v>31</v>
      </c>
      <c r="L31" s="104" t="s">
        <v>31</v>
      </c>
    </row>
    <row r="32" spans="1:12">
      <c r="A32" s="15">
        <v>29</v>
      </c>
      <c r="B32" s="81">
        <v>43950</v>
      </c>
      <c r="C32" s="104" t="s">
        <v>31</v>
      </c>
      <c r="D32" s="104" t="s">
        <v>31</v>
      </c>
      <c r="E32" s="104" t="s">
        <v>31</v>
      </c>
      <c r="F32" s="104" t="s">
        <v>31</v>
      </c>
      <c r="G32" s="104" t="s">
        <v>31</v>
      </c>
      <c r="H32" s="104" t="s">
        <v>31</v>
      </c>
      <c r="I32" s="104" t="s">
        <v>31</v>
      </c>
      <c r="J32" s="104" t="s">
        <v>31</v>
      </c>
      <c r="K32" s="104" t="s">
        <v>31</v>
      </c>
      <c r="L32" s="104" t="s">
        <v>31</v>
      </c>
    </row>
    <row r="33" spans="1:12">
      <c r="A33" s="15">
        <v>30</v>
      </c>
      <c r="B33" s="81">
        <v>43951</v>
      </c>
      <c r="C33" s="15">
        <v>54</v>
      </c>
      <c r="D33" s="15">
        <v>120</v>
      </c>
      <c r="E33" s="15">
        <v>46</v>
      </c>
      <c r="F33" s="15">
        <v>100</v>
      </c>
      <c r="G33" s="15">
        <v>10</v>
      </c>
      <c r="H33" s="15">
        <v>50</v>
      </c>
      <c r="I33" s="15">
        <v>8</v>
      </c>
      <c r="J33" s="15">
        <v>10</v>
      </c>
      <c r="K33" s="16">
        <f t="shared" si="0"/>
        <v>118</v>
      </c>
      <c r="L33" s="16">
        <f t="shared" si="1"/>
        <v>280</v>
      </c>
    </row>
    <row r="34" spans="1:12" s="9" customFormat="1" ht="28.5" customHeight="1">
      <c r="A34" s="274" t="s">
        <v>6</v>
      </c>
      <c r="B34" s="275"/>
      <c r="C34" s="21">
        <f t="shared" ref="C34:L34" si="2">SUM(C4:C33)</f>
        <v>262</v>
      </c>
      <c r="D34" s="21">
        <f t="shared" si="2"/>
        <v>733</v>
      </c>
      <c r="E34" s="21">
        <f t="shared" si="2"/>
        <v>234</v>
      </c>
      <c r="F34" s="21">
        <f t="shared" si="2"/>
        <v>622</v>
      </c>
      <c r="G34" s="21">
        <f t="shared" si="2"/>
        <v>52</v>
      </c>
      <c r="H34" s="21">
        <f t="shared" si="2"/>
        <v>201</v>
      </c>
      <c r="I34" s="21">
        <f t="shared" si="2"/>
        <v>25</v>
      </c>
      <c r="J34" s="21">
        <f t="shared" si="2"/>
        <v>35</v>
      </c>
      <c r="K34" s="21">
        <f t="shared" si="2"/>
        <v>573</v>
      </c>
      <c r="L34" s="21">
        <f t="shared" si="2"/>
        <v>1591</v>
      </c>
    </row>
    <row r="35" spans="1:12">
      <c r="A35" s="18"/>
      <c r="B35" s="82"/>
      <c r="C35" s="18"/>
      <c r="D35" s="18"/>
      <c r="E35" s="18"/>
      <c r="F35" s="18"/>
      <c r="G35" s="18"/>
      <c r="H35" s="18"/>
      <c r="I35" s="18"/>
      <c r="J35" s="18"/>
      <c r="K35" s="19"/>
      <c r="L35" s="19"/>
    </row>
    <row r="36" spans="1:12" s="56" customFormat="1">
      <c r="A36" s="276" t="s">
        <v>9</v>
      </c>
      <c r="B36" s="276"/>
      <c r="C36" s="28">
        <f>SUM(C34/30)</f>
        <v>8.7333333333333325</v>
      </c>
      <c r="D36" s="29">
        <f>SUM(D34/30)</f>
        <v>24.433333333333334</v>
      </c>
      <c r="E36" s="28">
        <f t="shared" ref="E36:J36" si="3">SUM(E34/30)</f>
        <v>7.8</v>
      </c>
      <c r="F36" s="30">
        <f t="shared" si="3"/>
        <v>20.733333333333334</v>
      </c>
      <c r="G36" s="28">
        <f t="shared" si="3"/>
        <v>1.7333333333333334</v>
      </c>
      <c r="H36" s="31">
        <f t="shared" si="3"/>
        <v>6.7</v>
      </c>
      <c r="I36" s="28">
        <f t="shared" si="3"/>
        <v>0.83333333333333337</v>
      </c>
      <c r="J36" s="32">
        <f t="shared" si="3"/>
        <v>1.1666666666666667</v>
      </c>
      <c r="K36" s="27">
        <f>K34/30</f>
        <v>19.100000000000001</v>
      </c>
      <c r="L36" s="33">
        <f>L34/30</f>
        <v>53.033333333333331</v>
      </c>
    </row>
    <row r="37" spans="1:12">
      <c r="A37" s="24"/>
      <c r="B37" s="85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9" spans="1:12" s="87" customFormat="1" ht="28.5" customHeight="1">
      <c r="A39" s="291" t="s">
        <v>32</v>
      </c>
      <c r="B39" s="291"/>
      <c r="C39" s="291"/>
      <c r="D39" s="291"/>
      <c r="E39" s="291"/>
      <c r="F39" s="291"/>
      <c r="G39" s="86"/>
      <c r="H39" s="86"/>
      <c r="I39" s="86"/>
      <c r="J39" s="86"/>
      <c r="K39" s="86"/>
      <c r="L39" s="86"/>
    </row>
    <row r="40" spans="1:12">
      <c r="A40" s="287" t="s">
        <v>0</v>
      </c>
      <c r="B40" s="288" t="s">
        <v>1</v>
      </c>
      <c r="C40" s="289" t="s">
        <v>3</v>
      </c>
      <c r="D40" s="289"/>
      <c r="E40" s="290" t="s">
        <v>6</v>
      </c>
      <c r="F40" s="290"/>
    </row>
    <row r="41" spans="1:12">
      <c r="A41" s="278"/>
      <c r="B41" s="279"/>
      <c r="C41" s="72" t="s">
        <v>7</v>
      </c>
      <c r="D41" s="72" t="s">
        <v>8</v>
      </c>
      <c r="E41" s="75" t="s">
        <v>7</v>
      </c>
      <c r="F41" s="75" t="s">
        <v>8</v>
      </c>
    </row>
    <row r="42" spans="1:12">
      <c r="A42" s="88">
        <v>1</v>
      </c>
      <c r="B42" s="89" t="s">
        <v>33</v>
      </c>
      <c r="C42" s="88">
        <v>2</v>
      </c>
      <c r="D42" s="88">
        <v>5</v>
      </c>
      <c r="E42" s="88">
        <v>2</v>
      </c>
      <c r="F42" s="88">
        <v>5</v>
      </c>
    </row>
    <row r="43" spans="1:12">
      <c r="A43" s="88">
        <v>2</v>
      </c>
      <c r="B43" s="89" t="s">
        <v>34</v>
      </c>
      <c r="C43" s="88">
        <v>3</v>
      </c>
      <c r="D43" s="88">
        <v>8</v>
      </c>
      <c r="E43" s="88">
        <v>3</v>
      </c>
      <c r="F43" s="88">
        <v>8</v>
      </c>
    </row>
    <row r="44" spans="1:12">
      <c r="A44" s="88">
        <v>3</v>
      </c>
      <c r="B44" s="89" t="s">
        <v>35</v>
      </c>
      <c r="C44" s="88">
        <v>1</v>
      </c>
      <c r="D44" s="88">
        <v>3</v>
      </c>
      <c r="E44" s="88">
        <v>1</v>
      </c>
      <c r="F44" s="88">
        <v>3</v>
      </c>
    </row>
    <row r="45" spans="1:12">
      <c r="A45" s="88">
        <v>4</v>
      </c>
      <c r="B45" s="89" t="s">
        <v>36</v>
      </c>
      <c r="C45" s="88">
        <v>3</v>
      </c>
      <c r="D45" s="88">
        <v>5</v>
      </c>
      <c r="E45" s="88">
        <v>3</v>
      </c>
      <c r="F45" s="88">
        <v>5</v>
      </c>
    </row>
    <row r="46" spans="1:12">
      <c r="A46" s="88">
        <v>5</v>
      </c>
      <c r="B46" s="89" t="s">
        <v>37</v>
      </c>
      <c r="C46" s="88">
        <v>2</v>
      </c>
      <c r="D46" s="88">
        <v>5</v>
      </c>
      <c r="E46" s="88">
        <v>2</v>
      </c>
      <c r="F46" s="88">
        <v>5</v>
      </c>
    </row>
    <row r="47" spans="1:12">
      <c r="A47" s="88">
        <v>6</v>
      </c>
      <c r="B47" s="89" t="s">
        <v>38</v>
      </c>
      <c r="C47" s="88">
        <v>2</v>
      </c>
      <c r="D47" s="88">
        <v>6</v>
      </c>
      <c r="E47" s="88">
        <v>2</v>
      </c>
      <c r="F47" s="88">
        <v>6</v>
      </c>
    </row>
    <row r="48" spans="1:12">
      <c r="A48" s="88">
        <v>7</v>
      </c>
      <c r="B48" s="89" t="s">
        <v>39</v>
      </c>
      <c r="C48" s="88">
        <v>4</v>
      </c>
      <c r="D48" s="88">
        <v>8</v>
      </c>
      <c r="E48" s="88">
        <v>4</v>
      </c>
      <c r="F48" s="88">
        <v>8</v>
      </c>
    </row>
    <row r="49" spans="1:6">
      <c r="A49" s="88">
        <v>8</v>
      </c>
      <c r="B49" s="89" t="s">
        <v>40</v>
      </c>
      <c r="C49" s="88">
        <v>3</v>
      </c>
      <c r="D49" s="88">
        <v>7</v>
      </c>
      <c r="E49" s="88">
        <v>3</v>
      </c>
      <c r="F49" s="88">
        <v>7</v>
      </c>
    </row>
    <row r="50" spans="1:6">
      <c r="A50" s="88">
        <v>9</v>
      </c>
      <c r="B50" s="89" t="s">
        <v>41</v>
      </c>
      <c r="C50" s="88">
        <v>2</v>
      </c>
      <c r="D50" s="88">
        <v>8</v>
      </c>
      <c r="E50" s="88">
        <v>2</v>
      </c>
      <c r="F50" s="88">
        <v>8</v>
      </c>
    </row>
    <row r="51" spans="1:6">
      <c r="A51" s="88">
        <v>10</v>
      </c>
      <c r="B51" s="89" t="s">
        <v>42</v>
      </c>
      <c r="C51" s="88">
        <v>4</v>
      </c>
      <c r="D51" s="88">
        <v>14</v>
      </c>
      <c r="E51" s="88">
        <v>4</v>
      </c>
      <c r="F51" s="88">
        <v>14</v>
      </c>
    </row>
    <row r="52" spans="1:6">
      <c r="A52" s="88">
        <v>11</v>
      </c>
      <c r="B52" s="89" t="s">
        <v>43</v>
      </c>
      <c r="C52" s="88">
        <v>2</v>
      </c>
      <c r="D52" s="88">
        <v>7</v>
      </c>
      <c r="E52" s="88">
        <v>2</v>
      </c>
      <c r="F52" s="88">
        <v>7</v>
      </c>
    </row>
    <row r="53" spans="1:6">
      <c r="A53" s="88">
        <v>12</v>
      </c>
      <c r="B53" s="89" t="s">
        <v>44</v>
      </c>
      <c r="C53" s="88">
        <v>2</v>
      </c>
      <c r="D53" s="88">
        <v>5</v>
      </c>
      <c r="E53" s="88">
        <v>2</v>
      </c>
      <c r="F53" s="88">
        <v>5</v>
      </c>
    </row>
    <row r="54" spans="1:6">
      <c r="A54" s="88">
        <v>13</v>
      </c>
      <c r="B54" s="89" t="s">
        <v>45</v>
      </c>
      <c r="C54" s="88">
        <v>2</v>
      </c>
      <c r="D54" s="88">
        <v>8</v>
      </c>
      <c r="E54" s="88">
        <v>2</v>
      </c>
      <c r="F54" s="88">
        <v>8</v>
      </c>
    </row>
    <row r="55" spans="1:6">
      <c r="A55" s="88">
        <v>14</v>
      </c>
      <c r="B55" s="89" t="s">
        <v>46</v>
      </c>
      <c r="C55" s="88">
        <v>2</v>
      </c>
      <c r="D55" s="88">
        <v>6</v>
      </c>
      <c r="E55" s="88">
        <v>2</v>
      </c>
      <c r="F55" s="88">
        <v>6</v>
      </c>
    </row>
    <row r="56" spans="1:6">
      <c r="A56" s="88">
        <v>15</v>
      </c>
      <c r="B56" s="89" t="s">
        <v>47</v>
      </c>
      <c r="C56" s="88">
        <v>2</v>
      </c>
      <c r="D56" s="88">
        <v>6</v>
      </c>
      <c r="E56" s="88">
        <v>2</v>
      </c>
      <c r="F56" s="88">
        <v>6</v>
      </c>
    </row>
    <row r="57" spans="1:6" ht="33.75" customHeight="1">
      <c r="B57" s="90" t="s">
        <v>6</v>
      </c>
      <c r="C57" s="7">
        <f>SUM(C42:C56)</f>
        <v>36</v>
      </c>
      <c r="D57" s="7">
        <f>SUM(D42:D56)</f>
        <v>101</v>
      </c>
      <c r="E57" s="7">
        <f>SUM(E42:E56)</f>
        <v>36</v>
      </c>
      <c r="F57" s="7">
        <f>SUM(F42:F56)</f>
        <v>101</v>
      </c>
    </row>
    <row r="59" spans="1:6">
      <c r="A59" s="276" t="s">
        <v>9</v>
      </c>
      <c r="B59" s="276"/>
      <c r="C59" s="70">
        <f>SUM(C57/30)</f>
        <v>1.2</v>
      </c>
      <c r="D59" s="72">
        <f>SUM(D57/30)</f>
        <v>3.3666666666666667</v>
      </c>
      <c r="E59" s="70">
        <f t="shared" ref="E59:F59" si="4">SUM(E57/30)</f>
        <v>1.2</v>
      </c>
      <c r="F59" s="75">
        <f t="shared" si="4"/>
        <v>3.3666666666666667</v>
      </c>
    </row>
  </sheetData>
  <mergeCells count="16">
    <mergeCell ref="A39:F39"/>
    <mergeCell ref="A34:B34"/>
    <mergeCell ref="A36:B36"/>
    <mergeCell ref="A1:L1"/>
    <mergeCell ref="A2:A3"/>
    <mergeCell ref="B2:B3"/>
    <mergeCell ref="C2:D2"/>
    <mergeCell ref="E2:F2"/>
    <mergeCell ref="G2:H2"/>
    <mergeCell ref="I2:J2"/>
    <mergeCell ref="K2:L2"/>
    <mergeCell ref="A59:B59"/>
    <mergeCell ref="A40:A41"/>
    <mergeCell ref="B40:B41"/>
    <mergeCell ref="C40:D40"/>
    <mergeCell ref="E40:F40"/>
  </mergeCells>
  <pageMargins left="0.7" right="0.7" top="0.25" bottom="0.2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9"/>
  <sheetViews>
    <sheetView topLeftCell="A22" workbookViewId="0">
      <selection activeCell="G34" sqref="G34"/>
    </sheetView>
  </sheetViews>
  <sheetFormatPr defaultRowHeight="15"/>
  <cols>
    <col min="2" max="2" width="11.140625" style="63" customWidth="1"/>
    <col min="5" max="5" width="10.28515625" customWidth="1"/>
    <col min="6" max="6" width="12" bestFit="1" customWidth="1"/>
    <col min="18" max="18" width="10.42578125" bestFit="1" customWidth="1"/>
  </cols>
  <sheetData>
    <row r="1" spans="1:12" ht="12.75" customHeight="1"/>
    <row r="2" spans="1:12" ht="15" customHeight="1">
      <c r="A2" s="293" t="s">
        <v>23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</row>
    <row r="3" spans="1:12">
      <c r="A3" s="278" t="s">
        <v>0</v>
      </c>
      <c r="B3" s="279" t="s">
        <v>1</v>
      </c>
      <c r="C3" s="280" t="s">
        <v>2</v>
      </c>
      <c r="D3" s="280"/>
      <c r="E3" s="281" t="s">
        <v>3</v>
      </c>
      <c r="F3" s="281"/>
      <c r="G3" s="282" t="s">
        <v>4</v>
      </c>
      <c r="H3" s="282"/>
      <c r="I3" s="283" t="s">
        <v>5</v>
      </c>
      <c r="J3" s="283"/>
      <c r="K3" s="284" t="s">
        <v>6</v>
      </c>
      <c r="L3" s="284"/>
    </row>
    <row r="4" spans="1:12">
      <c r="A4" s="278"/>
      <c r="B4" s="279"/>
      <c r="C4" s="10" t="s">
        <v>7</v>
      </c>
      <c r="D4" s="10" t="s">
        <v>8</v>
      </c>
      <c r="E4" s="11" t="s">
        <v>7</v>
      </c>
      <c r="F4" s="11" t="s">
        <v>8</v>
      </c>
      <c r="G4" s="12" t="s">
        <v>7</v>
      </c>
      <c r="H4" s="12" t="s">
        <v>8</v>
      </c>
      <c r="I4" s="13" t="s">
        <v>7</v>
      </c>
      <c r="J4" s="13" t="s">
        <v>8</v>
      </c>
      <c r="K4" s="14" t="s">
        <v>7</v>
      </c>
      <c r="L4" s="14" t="s">
        <v>8</v>
      </c>
    </row>
    <row r="5" spans="1:12">
      <c r="A5" s="15">
        <v>1</v>
      </c>
      <c r="B5" s="81">
        <v>43952</v>
      </c>
      <c r="C5" s="15" t="s">
        <v>31</v>
      </c>
      <c r="D5" s="69" t="s">
        <v>31</v>
      </c>
      <c r="E5" s="69" t="s">
        <v>31</v>
      </c>
      <c r="F5" s="69" t="s">
        <v>31</v>
      </c>
      <c r="G5" s="69" t="s">
        <v>31</v>
      </c>
      <c r="H5" s="69" t="s">
        <v>31</v>
      </c>
      <c r="I5" s="69" t="s">
        <v>31</v>
      </c>
      <c r="J5" s="69" t="s">
        <v>31</v>
      </c>
      <c r="K5" s="69" t="s">
        <v>31</v>
      </c>
      <c r="L5" s="69" t="s">
        <v>31</v>
      </c>
    </row>
    <row r="6" spans="1:12">
      <c r="A6" s="15">
        <v>2</v>
      </c>
      <c r="B6" s="81">
        <v>43953</v>
      </c>
      <c r="C6" s="69" t="s">
        <v>31</v>
      </c>
      <c r="D6" s="69" t="s">
        <v>31</v>
      </c>
      <c r="E6" s="69" t="s">
        <v>31</v>
      </c>
      <c r="F6" s="69" t="s">
        <v>31</v>
      </c>
      <c r="G6" s="69" t="s">
        <v>31</v>
      </c>
      <c r="H6" s="69" t="s">
        <v>31</v>
      </c>
      <c r="I6" s="69" t="s">
        <v>31</v>
      </c>
      <c r="J6" s="69" t="s">
        <v>31</v>
      </c>
      <c r="K6" s="69" t="s">
        <v>31</v>
      </c>
      <c r="L6" s="69" t="s">
        <v>31</v>
      </c>
    </row>
    <row r="7" spans="1:12">
      <c r="A7" s="15">
        <v>3</v>
      </c>
      <c r="B7" s="81">
        <v>43954</v>
      </c>
      <c r="C7" s="69" t="s">
        <v>31</v>
      </c>
      <c r="D7" s="69" t="s">
        <v>31</v>
      </c>
      <c r="E7" s="69" t="s">
        <v>31</v>
      </c>
      <c r="F7" s="69" t="s">
        <v>31</v>
      </c>
      <c r="G7" s="69" t="s">
        <v>31</v>
      </c>
      <c r="H7" s="69" t="s">
        <v>31</v>
      </c>
      <c r="I7" s="69" t="s">
        <v>31</v>
      </c>
      <c r="J7" s="69" t="s">
        <v>31</v>
      </c>
      <c r="K7" s="69" t="s">
        <v>31</v>
      </c>
      <c r="L7" s="69" t="s">
        <v>31</v>
      </c>
    </row>
    <row r="8" spans="1:12">
      <c r="A8" s="15">
        <v>4</v>
      </c>
      <c r="B8" s="81">
        <v>43955</v>
      </c>
      <c r="C8" s="69" t="s">
        <v>31</v>
      </c>
      <c r="D8" s="69" t="s">
        <v>31</v>
      </c>
      <c r="E8" s="69" t="s">
        <v>31</v>
      </c>
      <c r="F8" s="69" t="s">
        <v>31</v>
      </c>
      <c r="G8" s="69" t="s">
        <v>31</v>
      </c>
      <c r="H8" s="69" t="s">
        <v>31</v>
      </c>
      <c r="I8" s="69" t="s">
        <v>31</v>
      </c>
      <c r="J8" s="69" t="s">
        <v>31</v>
      </c>
      <c r="K8" s="69" t="s">
        <v>31</v>
      </c>
      <c r="L8" s="69" t="s">
        <v>31</v>
      </c>
    </row>
    <row r="9" spans="1:12">
      <c r="A9" s="15">
        <v>5</v>
      </c>
      <c r="B9" s="81">
        <v>43956</v>
      </c>
      <c r="C9" s="69" t="s">
        <v>31</v>
      </c>
      <c r="D9" s="69" t="s">
        <v>31</v>
      </c>
      <c r="E9" s="69" t="s">
        <v>31</v>
      </c>
      <c r="F9" s="69" t="s">
        <v>31</v>
      </c>
      <c r="G9" s="69" t="s">
        <v>31</v>
      </c>
      <c r="H9" s="69" t="s">
        <v>31</v>
      </c>
      <c r="I9" s="69" t="s">
        <v>31</v>
      </c>
      <c r="J9" s="69" t="s">
        <v>31</v>
      </c>
      <c r="K9" s="69" t="s">
        <v>31</v>
      </c>
      <c r="L9" s="69" t="s">
        <v>31</v>
      </c>
    </row>
    <row r="10" spans="1:12">
      <c r="A10" s="15">
        <v>6</v>
      </c>
      <c r="B10" s="81">
        <v>43957</v>
      </c>
      <c r="C10" s="15">
        <v>32</v>
      </c>
      <c r="D10" s="15">
        <v>80</v>
      </c>
      <c r="E10" s="15">
        <v>35</v>
      </c>
      <c r="F10" s="15">
        <v>100</v>
      </c>
      <c r="G10" s="15">
        <v>2</v>
      </c>
      <c r="H10" s="15">
        <v>6</v>
      </c>
      <c r="I10" s="15">
        <v>1</v>
      </c>
      <c r="J10" s="15">
        <v>1</v>
      </c>
      <c r="K10" s="16">
        <f t="shared" ref="K10:K35" si="0">SUM(C10,E10,G10,I10)</f>
        <v>70</v>
      </c>
      <c r="L10" s="16">
        <f t="shared" ref="L10:L35" si="1">SUM(D10,F10,H10,J10)</f>
        <v>187</v>
      </c>
    </row>
    <row r="11" spans="1:12">
      <c r="A11" s="15">
        <v>7</v>
      </c>
      <c r="B11" s="81">
        <v>43958</v>
      </c>
      <c r="C11" s="69" t="s">
        <v>31</v>
      </c>
      <c r="D11" s="69" t="s">
        <v>31</v>
      </c>
      <c r="E11" s="69" t="s">
        <v>31</v>
      </c>
      <c r="F11" s="69" t="s">
        <v>31</v>
      </c>
      <c r="G11" s="69" t="s">
        <v>31</v>
      </c>
      <c r="H11" s="69" t="s">
        <v>31</v>
      </c>
      <c r="I11" s="69" t="s">
        <v>31</v>
      </c>
      <c r="J11" s="69" t="s">
        <v>31</v>
      </c>
      <c r="K11" s="69" t="s">
        <v>31</v>
      </c>
      <c r="L11" s="69" t="s">
        <v>31</v>
      </c>
    </row>
    <row r="12" spans="1:12">
      <c r="A12" s="15">
        <v>8</v>
      </c>
      <c r="B12" s="81">
        <v>43959</v>
      </c>
      <c r="C12" s="69" t="s">
        <v>31</v>
      </c>
      <c r="D12" s="69" t="s">
        <v>31</v>
      </c>
      <c r="E12" s="69" t="s">
        <v>31</v>
      </c>
      <c r="F12" s="69" t="s">
        <v>31</v>
      </c>
      <c r="G12" s="69" t="s">
        <v>31</v>
      </c>
      <c r="H12" s="69" t="s">
        <v>31</v>
      </c>
      <c r="I12" s="69" t="s">
        <v>31</v>
      </c>
      <c r="J12" s="69" t="s">
        <v>31</v>
      </c>
      <c r="K12" s="69" t="s">
        <v>31</v>
      </c>
      <c r="L12" s="69" t="s">
        <v>31</v>
      </c>
    </row>
    <row r="13" spans="1:12">
      <c r="A13" s="15">
        <v>9</v>
      </c>
      <c r="B13" s="81">
        <v>43960</v>
      </c>
      <c r="C13" s="69" t="s">
        <v>31</v>
      </c>
      <c r="D13" s="69" t="s">
        <v>31</v>
      </c>
      <c r="E13" s="69" t="s">
        <v>31</v>
      </c>
      <c r="F13" s="69" t="s">
        <v>31</v>
      </c>
      <c r="G13" s="69" t="s">
        <v>31</v>
      </c>
      <c r="H13" s="69" t="s">
        <v>31</v>
      </c>
      <c r="I13" s="69" t="s">
        <v>31</v>
      </c>
      <c r="J13" s="69" t="s">
        <v>31</v>
      </c>
      <c r="K13" s="69" t="s">
        <v>31</v>
      </c>
      <c r="L13" s="69" t="s">
        <v>31</v>
      </c>
    </row>
    <row r="14" spans="1:12">
      <c r="A14" s="15">
        <v>10</v>
      </c>
      <c r="B14" s="81">
        <v>43961</v>
      </c>
      <c r="C14" s="69" t="s">
        <v>31</v>
      </c>
      <c r="D14" s="69" t="s">
        <v>31</v>
      </c>
      <c r="E14" s="69" t="s">
        <v>31</v>
      </c>
      <c r="F14" s="69" t="s">
        <v>31</v>
      </c>
      <c r="G14" s="69" t="s">
        <v>31</v>
      </c>
      <c r="H14" s="69" t="s">
        <v>31</v>
      </c>
      <c r="I14" s="69" t="s">
        <v>31</v>
      </c>
      <c r="J14" s="69" t="s">
        <v>31</v>
      </c>
      <c r="K14" s="69" t="s">
        <v>31</v>
      </c>
      <c r="L14" s="69" t="s">
        <v>31</v>
      </c>
    </row>
    <row r="15" spans="1:12">
      <c r="A15" s="15">
        <v>11</v>
      </c>
      <c r="B15" s="81">
        <v>43962</v>
      </c>
      <c r="C15" s="69" t="s">
        <v>31</v>
      </c>
      <c r="D15" s="69" t="s">
        <v>31</v>
      </c>
      <c r="E15" s="69" t="s">
        <v>31</v>
      </c>
      <c r="F15" s="69" t="s">
        <v>31</v>
      </c>
      <c r="G15" s="69" t="s">
        <v>31</v>
      </c>
      <c r="H15" s="69" t="s">
        <v>31</v>
      </c>
      <c r="I15" s="69" t="s">
        <v>31</v>
      </c>
      <c r="J15" s="69" t="s">
        <v>31</v>
      </c>
      <c r="K15" s="69" t="s">
        <v>31</v>
      </c>
      <c r="L15" s="69" t="s">
        <v>31</v>
      </c>
    </row>
    <row r="16" spans="1:12">
      <c r="A16" s="15">
        <v>12</v>
      </c>
      <c r="B16" s="81">
        <v>43963</v>
      </c>
      <c r="C16" s="69" t="s">
        <v>31</v>
      </c>
      <c r="D16" s="69" t="s">
        <v>31</v>
      </c>
      <c r="E16" s="69" t="s">
        <v>31</v>
      </c>
      <c r="F16" s="69" t="s">
        <v>31</v>
      </c>
      <c r="G16" s="69" t="s">
        <v>31</v>
      </c>
      <c r="H16" s="69" t="s">
        <v>31</v>
      </c>
      <c r="I16" s="69" t="s">
        <v>31</v>
      </c>
      <c r="J16" s="69" t="s">
        <v>31</v>
      </c>
      <c r="K16" s="69" t="s">
        <v>31</v>
      </c>
      <c r="L16" s="69" t="s">
        <v>31</v>
      </c>
    </row>
    <row r="17" spans="1:12">
      <c r="A17" s="15">
        <v>13</v>
      </c>
      <c r="B17" s="81">
        <v>43964</v>
      </c>
      <c r="C17" s="15">
        <v>90</v>
      </c>
      <c r="D17" s="15">
        <v>350</v>
      </c>
      <c r="E17" s="15">
        <v>28</v>
      </c>
      <c r="F17" s="15">
        <v>80</v>
      </c>
      <c r="G17" s="15">
        <v>0</v>
      </c>
      <c r="H17" s="15">
        <v>0</v>
      </c>
      <c r="I17" s="15">
        <v>0</v>
      </c>
      <c r="J17" s="15">
        <v>0</v>
      </c>
      <c r="K17" s="16">
        <f t="shared" si="0"/>
        <v>118</v>
      </c>
      <c r="L17" s="16">
        <f t="shared" si="1"/>
        <v>430</v>
      </c>
    </row>
    <row r="18" spans="1:12">
      <c r="A18" s="15">
        <v>14</v>
      </c>
      <c r="B18" s="81">
        <v>43965</v>
      </c>
      <c r="C18" s="15">
        <v>36</v>
      </c>
      <c r="D18" s="15">
        <v>120</v>
      </c>
      <c r="E18" s="15">
        <v>48</v>
      </c>
      <c r="F18" s="15">
        <v>150</v>
      </c>
      <c r="G18" s="15">
        <v>13</v>
      </c>
      <c r="H18" s="15">
        <v>60</v>
      </c>
      <c r="I18" s="15">
        <v>0</v>
      </c>
      <c r="J18" s="15">
        <v>0</v>
      </c>
      <c r="K18" s="16">
        <f t="shared" si="0"/>
        <v>97</v>
      </c>
      <c r="L18" s="16">
        <f t="shared" si="1"/>
        <v>330</v>
      </c>
    </row>
    <row r="19" spans="1:12">
      <c r="A19" s="15">
        <v>15</v>
      </c>
      <c r="B19" s="81">
        <v>43966</v>
      </c>
      <c r="C19" s="69" t="s">
        <v>31</v>
      </c>
      <c r="D19" s="69" t="s">
        <v>31</v>
      </c>
      <c r="E19" s="69" t="s">
        <v>31</v>
      </c>
      <c r="F19" s="69" t="s">
        <v>31</v>
      </c>
      <c r="G19" s="69" t="s">
        <v>31</v>
      </c>
      <c r="H19" s="69" t="s">
        <v>31</v>
      </c>
      <c r="I19" s="69" t="s">
        <v>31</v>
      </c>
      <c r="J19" s="69" t="s">
        <v>31</v>
      </c>
      <c r="K19" s="69" t="s">
        <v>31</v>
      </c>
      <c r="L19" s="69" t="s">
        <v>31</v>
      </c>
    </row>
    <row r="20" spans="1:12">
      <c r="A20" s="15">
        <v>16</v>
      </c>
      <c r="B20" s="81">
        <v>43967</v>
      </c>
      <c r="C20" s="15">
        <v>15</v>
      </c>
      <c r="D20" s="15">
        <v>60</v>
      </c>
      <c r="E20" s="15">
        <v>30</v>
      </c>
      <c r="F20" s="15">
        <v>90</v>
      </c>
      <c r="G20" s="15">
        <v>0</v>
      </c>
      <c r="H20" s="15">
        <v>0</v>
      </c>
      <c r="I20" s="15">
        <v>4</v>
      </c>
      <c r="J20" s="15">
        <v>5</v>
      </c>
      <c r="K20" s="16">
        <f t="shared" si="0"/>
        <v>49</v>
      </c>
      <c r="L20" s="16">
        <f t="shared" si="1"/>
        <v>155</v>
      </c>
    </row>
    <row r="21" spans="1:12">
      <c r="A21" s="15">
        <v>17</v>
      </c>
      <c r="B21" s="81">
        <v>43968</v>
      </c>
      <c r="C21" s="15">
        <v>27</v>
      </c>
      <c r="D21" s="15">
        <v>90</v>
      </c>
      <c r="E21" s="15">
        <v>25</v>
      </c>
      <c r="F21" s="15">
        <v>80</v>
      </c>
      <c r="G21" s="15">
        <v>7</v>
      </c>
      <c r="H21" s="15">
        <v>30</v>
      </c>
      <c r="I21" s="15">
        <v>0</v>
      </c>
      <c r="J21" s="15">
        <v>0</v>
      </c>
      <c r="K21" s="16">
        <f t="shared" si="0"/>
        <v>59</v>
      </c>
      <c r="L21" s="16">
        <f t="shared" si="1"/>
        <v>200</v>
      </c>
    </row>
    <row r="22" spans="1:12">
      <c r="A22" s="15">
        <v>18</v>
      </c>
      <c r="B22" s="81">
        <v>43969</v>
      </c>
      <c r="C22" s="69" t="s">
        <v>31</v>
      </c>
      <c r="D22" s="69" t="s">
        <v>31</v>
      </c>
      <c r="E22" s="69" t="s">
        <v>31</v>
      </c>
      <c r="F22" s="69" t="s">
        <v>31</v>
      </c>
      <c r="G22" s="69" t="s">
        <v>31</v>
      </c>
      <c r="H22" s="69" t="s">
        <v>31</v>
      </c>
      <c r="I22" s="69" t="s">
        <v>31</v>
      </c>
      <c r="J22" s="69" t="s">
        <v>31</v>
      </c>
      <c r="K22" s="69" t="s">
        <v>31</v>
      </c>
      <c r="L22" s="69" t="s">
        <v>31</v>
      </c>
    </row>
    <row r="23" spans="1:12">
      <c r="A23" s="15">
        <v>19</v>
      </c>
      <c r="B23" s="81">
        <v>43970</v>
      </c>
      <c r="C23" s="15">
        <v>33</v>
      </c>
      <c r="D23" s="15">
        <v>120</v>
      </c>
      <c r="E23" s="15">
        <v>25</v>
      </c>
      <c r="F23" s="15">
        <v>70</v>
      </c>
      <c r="G23" s="15">
        <v>5</v>
      </c>
      <c r="H23" s="15">
        <v>20</v>
      </c>
      <c r="I23" s="15">
        <v>0</v>
      </c>
      <c r="J23" s="15">
        <v>0</v>
      </c>
      <c r="K23" s="16">
        <f t="shared" si="0"/>
        <v>63</v>
      </c>
      <c r="L23" s="16">
        <f t="shared" si="1"/>
        <v>210</v>
      </c>
    </row>
    <row r="24" spans="1:12">
      <c r="A24" s="15">
        <v>20</v>
      </c>
      <c r="B24" s="81">
        <v>43971</v>
      </c>
      <c r="C24" s="69" t="s">
        <v>31</v>
      </c>
      <c r="D24" s="69" t="s">
        <v>31</v>
      </c>
      <c r="E24" s="69" t="s">
        <v>31</v>
      </c>
      <c r="F24" s="69" t="s">
        <v>31</v>
      </c>
      <c r="G24" s="69" t="s">
        <v>31</v>
      </c>
      <c r="H24" s="69" t="s">
        <v>31</v>
      </c>
      <c r="I24" s="69" t="s">
        <v>31</v>
      </c>
      <c r="J24" s="69" t="s">
        <v>31</v>
      </c>
      <c r="K24" s="69" t="s">
        <v>31</v>
      </c>
      <c r="L24" s="69" t="s">
        <v>31</v>
      </c>
    </row>
    <row r="25" spans="1:12">
      <c r="A25" s="15">
        <v>21</v>
      </c>
      <c r="B25" s="81">
        <v>43972</v>
      </c>
      <c r="C25" s="15">
        <v>49</v>
      </c>
      <c r="D25" s="15">
        <v>140</v>
      </c>
      <c r="E25" s="15">
        <v>37</v>
      </c>
      <c r="F25" s="15">
        <v>110</v>
      </c>
      <c r="G25" s="15">
        <v>6</v>
      </c>
      <c r="H25" s="15">
        <v>25</v>
      </c>
      <c r="I25" s="15">
        <v>5</v>
      </c>
      <c r="J25" s="15">
        <v>7</v>
      </c>
      <c r="K25" s="16">
        <f t="shared" si="0"/>
        <v>97</v>
      </c>
      <c r="L25" s="16">
        <f t="shared" si="1"/>
        <v>282</v>
      </c>
    </row>
    <row r="26" spans="1:12">
      <c r="A26" s="15">
        <v>22</v>
      </c>
      <c r="B26" s="81">
        <v>43973</v>
      </c>
      <c r="C26" s="69" t="s">
        <v>31</v>
      </c>
      <c r="D26" s="69" t="s">
        <v>31</v>
      </c>
      <c r="E26" s="69" t="s">
        <v>31</v>
      </c>
      <c r="F26" s="69" t="s">
        <v>31</v>
      </c>
      <c r="G26" s="69" t="s">
        <v>31</v>
      </c>
      <c r="H26" s="69" t="s">
        <v>31</v>
      </c>
      <c r="I26" s="69" t="s">
        <v>31</v>
      </c>
      <c r="J26" s="69" t="s">
        <v>31</v>
      </c>
      <c r="K26" s="69" t="s">
        <v>31</v>
      </c>
      <c r="L26" s="69" t="s">
        <v>31</v>
      </c>
    </row>
    <row r="27" spans="1:12">
      <c r="A27" s="15">
        <v>23</v>
      </c>
      <c r="B27" s="81">
        <v>43974</v>
      </c>
      <c r="C27" s="15">
        <v>30</v>
      </c>
      <c r="D27" s="15">
        <v>90</v>
      </c>
      <c r="E27" s="15">
        <v>40</v>
      </c>
      <c r="F27" s="15">
        <v>120</v>
      </c>
      <c r="G27" s="15">
        <v>2</v>
      </c>
      <c r="H27" s="15">
        <v>10</v>
      </c>
      <c r="I27" s="15">
        <v>6</v>
      </c>
      <c r="J27" s="15">
        <v>10</v>
      </c>
      <c r="K27" s="16">
        <f t="shared" si="0"/>
        <v>78</v>
      </c>
      <c r="L27" s="16">
        <f t="shared" si="1"/>
        <v>230</v>
      </c>
    </row>
    <row r="28" spans="1:12">
      <c r="A28" s="15">
        <v>24</v>
      </c>
      <c r="B28" s="81">
        <v>43975</v>
      </c>
      <c r="C28" s="15">
        <v>25</v>
      </c>
      <c r="D28" s="15">
        <v>80</v>
      </c>
      <c r="E28" s="15">
        <v>22</v>
      </c>
      <c r="F28" s="15">
        <v>70</v>
      </c>
      <c r="G28" s="15">
        <v>0</v>
      </c>
      <c r="H28" s="15">
        <v>0</v>
      </c>
      <c r="I28" s="15">
        <v>0</v>
      </c>
      <c r="J28" s="15">
        <v>0</v>
      </c>
      <c r="K28" s="16">
        <f t="shared" si="0"/>
        <v>47</v>
      </c>
      <c r="L28" s="16">
        <f t="shared" si="1"/>
        <v>150</v>
      </c>
    </row>
    <row r="29" spans="1:12">
      <c r="A29" s="15">
        <v>25</v>
      </c>
      <c r="B29" s="81">
        <v>43976</v>
      </c>
      <c r="C29" s="15">
        <v>17</v>
      </c>
      <c r="D29" s="15">
        <v>60</v>
      </c>
      <c r="E29" s="15">
        <v>20</v>
      </c>
      <c r="F29" s="15">
        <v>55</v>
      </c>
      <c r="G29" s="15">
        <v>2</v>
      </c>
      <c r="H29" s="15">
        <v>5</v>
      </c>
      <c r="I29" s="15">
        <v>0</v>
      </c>
      <c r="J29" s="15">
        <v>0</v>
      </c>
      <c r="K29" s="16">
        <f t="shared" si="0"/>
        <v>39</v>
      </c>
      <c r="L29" s="16">
        <f t="shared" si="1"/>
        <v>120</v>
      </c>
    </row>
    <row r="30" spans="1:12">
      <c r="A30" s="15">
        <v>26</v>
      </c>
      <c r="B30" s="81">
        <v>43977</v>
      </c>
      <c r="C30" s="69" t="s">
        <v>31</v>
      </c>
      <c r="D30" s="69" t="s">
        <v>31</v>
      </c>
      <c r="E30" s="69" t="s">
        <v>31</v>
      </c>
      <c r="F30" s="69" t="s">
        <v>31</v>
      </c>
      <c r="G30" s="69" t="s">
        <v>31</v>
      </c>
      <c r="H30" s="69" t="s">
        <v>31</v>
      </c>
      <c r="I30" s="69" t="s">
        <v>31</v>
      </c>
      <c r="J30" s="69" t="s">
        <v>31</v>
      </c>
      <c r="K30" s="69" t="s">
        <v>31</v>
      </c>
      <c r="L30" s="69" t="s">
        <v>31</v>
      </c>
    </row>
    <row r="31" spans="1:12">
      <c r="A31" s="15">
        <v>27</v>
      </c>
      <c r="B31" s="81">
        <v>43978</v>
      </c>
      <c r="C31" s="15">
        <v>44</v>
      </c>
      <c r="D31" s="15">
        <v>90</v>
      </c>
      <c r="E31" s="15">
        <v>35</v>
      </c>
      <c r="F31" s="15">
        <v>70</v>
      </c>
      <c r="G31" s="15">
        <v>3</v>
      </c>
      <c r="H31" s="15">
        <v>15</v>
      </c>
      <c r="I31" s="15">
        <v>2</v>
      </c>
      <c r="J31" s="15">
        <v>2</v>
      </c>
      <c r="K31" s="16">
        <f t="shared" si="0"/>
        <v>84</v>
      </c>
      <c r="L31" s="16">
        <f t="shared" si="1"/>
        <v>177</v>
      </c>
    </row>
    <row r="32" spans="1:12">
      <c r="A32" s="15">
        <v>28</v>
      </c>
      <c r="B32" s="81">
        <v>43979</v>
      </c>
      <c r="C32" s="69" t="s">
        <v>31</v>
      </c>
      <c r="D32" s="69" t="s">
        <v>31</v>
      </c>
      <c r="E32" s="69" t="s">
        <v>31</v>
      </c>
      <c r="F32" s="69" t="s">
        <v>31</v>
      </c>
      <c r="G32" s="69" t="s">
        <v>31</v>
      </c>
      <c r="H32" s="69" t="s">
        <v>31</v>
      </c>
      <c r="I32" s="69" t="s">
        <v>31</v>
      </c>
      <c r="J32" s="69" t="s">
        <v>31</v>
      </c>
      <c r="K32" s="69" t="s">
        <v>31</v>
      </c>
      <c r="L32" s="69" t="s">
        <v>31</v>
      </c>
    </row>
    <row r="33" spans="1:12">
      <c r="A33" s="15">
        <v>29</v>
      </c>
      <c r="B33" s="81">
        <v>43980</v>
      </c>
      <c r="C33" s="15">
        <v>22</v>
      </c>
      <c r="D33" s="15">
        <v>70</v>
      </c>
      <c r="E33" s="15">
        <v>40</v>
      </c>
      <c r="F33" s="15">
        <v>140</v>
      </c>
      <c r="G33" s="15">
        <v>1</v>
      </c>
      <c r="H33" s="15">
        <v>5</v>
      </c>
      <c r="I33" s="15">
        <v>0</v>
      </c>
      <c r="J33" s="15">
        <v>0</v>
      </c>
      <c r="K33" s="16">
        <f t="shared" si="0"/>
        <v>63</v>
      </c>
      <c r="L33" s="16">
        <f t="shared" si="1"/>
        <v>215</v>
      </c>
    </row>
    <row r="34" spans="1:12">
      <c r="A34" s="15">
        <v>30</v>
      </c>
      <c r="B34" s="81">
        <v>43981</v>
      </c>
      <c r="C34" s="69" t="s">
        <v>31</v>
      </c>
      <c r="D34" s="69" t="s">
        <v>31</v>
      </c>
      <c r="E34" s="69" t="s">
        <v>31</v>
      </c>
      <c r="F34" s="69" t="s">
        <v>31</v>
      </c>
      <c r="G34" s="69" t="s">
        <v>31</v>
      </c>
      <c r="H34" s="69" t="s">
        <v>31</v>
      </c>
      <c r="I34" s="69" t="s">
        <v>31</v>
      </c>
      <c r="J34" s="69" t="s">
        <v>31</v>
      </c>
      <c r="K34" s="69" t="s">
        <v>31</v>
      </c>
      <c r="L34" s="69" t="s">
        <v>31</v>
      </c>
    </row>
    <row r="35" spans="1:12">
      <c r="A35" s="15">
        <v>31</v>
      </c>
      <c r="B35" s="81">
        <v>43982</v>
      </c>
      <c r="C35" s="15">
        <v>29</v>
      </c>
      <c r="D35" s="15">
        <v>50</v>
      </c>
      <c r="E35" s="15">
        <v>35</v>
      </c>
      <c r="F35" s="15">
        <v>60</v>
      </c>
      <c r="G35" s="15">
        <v>4</v>
      </c>
      <c r="H35" s="15">
        <v>20</v>
      </c>
      <c r="I35" s="15">
        <v>0</v>
      </c>
      <c r="J35" s="15">
        <v>0</v>
      </c>
      <c r="K35" s="16">
        <f t="shared" si="0"/>
        <v>68</v>
      </c>
      <c r="L35" s="16">
        <f t="shared" si="1"/>
        <v>130</v>
      </c>
    </row>
    <row r="36" spans="1:12" s="9" customFormat="1" ht="22.5" customHeight="1">
      <c r="A36" s="274" t="s">
        <v>6</v>
      </c>
      <c r="B36" s="275"/>
      <c r="C36" s="21">
        <f t="shared" ref="C36:J36" si="2">SUM(C10:C35)</f>
        <v>449</v>
      </c>
      <c r="D36" s="21">
        <f t="shared" si="2"/>
        <v>1400</v>
      </c>
      <c r="E36" s="21">
        <f t="shared" si="2"/>
        <v>420</v>
      </c>
      <c r="F36" s="21">
        <f t="shared" si="2"/>
        <v>1195</v>
      </c>
      <c r="G36" s="21">
        <f t="shared" si="2"/>
        <v>45</v>
      </c>
      <c r="H36" s="21">
        <f t="shared" si="2"/>
        <v>196</v>
      </c>
      <c r="I36" s="21">
        <f t="shared" si="2"/>
        <v>18</v>
      </c>
      <c r="J36" s="21">
        <f t="shared" si="2"/>
        <v>25</v>
      </c>
      <c r="K36" s="21">
        <f>SUM(K5:K35)</f>
        <v>932</v>
      </c>
      <c r="L36" s="21">
        <f>SUM(L5:L35)</f>
        <v>2816</v>
      </c>
    </row>
    <row r="37" spans="1:12">
      <c r="A37" s="18"/>
      <c r="B37" s="82"/>
      <c r="C37" s="18"/>
      <c r="D37" s="18"/>
      <c r="E37" s="18"/>
      <c r="F37" s="18"/>
      <c r="G37" s="18"/>
      <c r="H37" s="18"/>
      <c r="I37" s="18"/>
      <c r="J37" s="18"/>
      <c r="K37" s="19"/>
      <c r="L37" s="19"/>
    </row>
    <row r="38" spans="1:12">
      <c r="A38" s="276" t="s">
        <v>9</v>
      </c>
      <c r="B38" s="276"/>
      <c r="C38" s="17">
        <f>SUM(C36/31)</f>
        <v>14.483870967741936</v>
      </c>
      <c r="D38" s="10">
        <f t="shared" ref="D38:J38" si="3">SUM(D36/31)</f>
        <v>45.161290322580648</v>
      </c>
      <c r="E38" s="17">
        <f t="shared" si="3"/>
        <v>13.548387096774194</v>
      </c>
      <c r="F38" s="11">
        <f t="shared" si="3"/>
        <v>38.548387096774192</v>
      </c>
      <c r="G38" s="17">
        <f t="shared" si="3"/>
        <v>1.4516129032258065</v>
      </c>
      <c r="H38" s="12">
        <f t="shared" si="3"/>
        <v>6.32258064516129</v>
      </c>
      <c r="I38" s="17">
        <f t="shared" si="3"/>
        <v>0.58064516129032262</v>
      </c>
      <c r="J38" s="32">
        <f t="shared" si="3"/>
        <v>0.80645161290322576</v>
      </c>
      <c r="K38" s="20">
        <f>K36/31</f>
        <v>30.06451612903226</v>
      </c>
      <c r="L38" s="54">
        <f>L36/31</f>
        <v>90.838709677419359</v>
      </c>
    </row>
    <row r="39" spans="1:12">
      <c r="A39" s="19"/>
      <c r="B39" s="91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1" spans="1:12" ht="30.75" customHeight="1">
      <c r="A41" s="291" t="s">
        <v>70</v>
      </c>
      <c r="B41" s="291"/>
      <c r="C41" s="291"/>
      <c r="D41" s="291"/>
      <c r="E41" s="291"/>
      <c r="F41" s="291"/>
    </row>
    <row r="42" spans="1:12">
      <c r="A42" s="278" t="s">
        <v>0</v>
      </c>
      <c r="B42" s="279" t="s">
        <v>1</v>
      </c>
      <c r="C42" s="281" t="s">
        <v>3</v>
      </c>
      <c r="D42" s="281"/>
      <c r="E42" s="284" t="s">
        <v>6</v>
      </c>
      <c r="F42" s="284"/>
    </row>
    <row r="43" spans="1:12">
      <c r="A43" s="278"/>
      <c r="B43" s="279"/>
      <c r="C43" s="72" t="s">
        <v>7</v>
      </c>
      <c r="D43" s="72" t="s">
        <v>8</v>
      </c>
      <c r="E43" s="75" t="s">
        <v>7</v>
      </c>
      <c r="F43" s="75" t="s">
        <v>8</v>
      </c>
    </row>
    <row r="44" spans="1:12">
      <c r="A44" s="69">
        <v>1</v>
      </c>
      <c r="B44" s="81">
        <v>43952</v>
      </c>
      <c r="C44" s="69">
        <v>1</v>
      </c>
      <c r="D44" s="69">
        <v>2</v>
      </c>
      <c r="E44" s="69">
        <v>1</v>
      </c>
      <c r="F44" s="69">
        <v>2</v>
      </c>
    </row>
    <row r="45" spans="1:12">
      <c r="A45" s="69">
        <v>2</v>
      </c>
      <c r="B45" s="81">
        <v>43953</v>
      </c>
      <c r="C45" s="69">
        <v>2</v>
      </c>
      <c r="D45" s="69">
        <v>5</v>
      </c>
      <c r="E45" s="69">
        <v>2</v>
      </c>
      <c r="F45" s="69">
        <v>5</v>
      </c>
    </row>
    <row r="46" spans="1:12">
      <c r="A46" s="69">
        <v>3</v>
      </c>
      <c r="B46" s="81">
        <v>43954</v>
      </c>
      <c r="C46" s="69">
        <v>2</v>
      </c>
      <c r="D46" s="69">
        <v>5</v>
      </c>
      <c r="E46" s="69">
        <v>2</v>
      </c>
      <c r="F46" s="69">
        <v>5</v>
      </c>
    </row>
    <row r="47" spans="1:12">
      <c r="A47" s="69">
        <v>4</v>
      </c>
      <c r="B47" s="81">
        <v>43955</v>
      </c>
      <c r="C47" s="69">
        <v>4</v>
      </c>
      <c r="D47" s="69">
        <v>11</v>
      </c>
      <c r="E47" s="69">
        <v>4</v>
      </c>
      <c r="F47" s="69">
        <v>11</v>
      </c>
    </row>
    <row r="48" spans="1:12">
      <c r="A48" s="69">
        <v>5</v>
      </c>
      <c r="B48" s="81">
        <v>43956</v>
      </c>
      <c r="C48" s="69">
        <v>1</v>
      </c>
      <c r="D48" s="69">
        <v>2</v>
      </c>
      <c r="E48" s="69">
        <v>1</v>
      </c>
      <c r="F48" s="69">
        <v>2</v>
      </c>
    </row>
    <row r="49" spans="1:6">
      <c r="A49" s="69">
        <v>6</v>
      </c>
      <c r="B49" s="81">
        <v>43957</v>
      </c>
      <c r="C49" s="69">
        <v>1</v>
      </c>
      <c r="D49" s="69">
        <v>2</v>
      </c>
      <c r="E49" s="69">
        <v>1</v>
      </c>
      <c r="F49" s="69">
        <v>2</v>
      </c>
    </row>
    <row r="50" spans="1:6">
      <c r="A50" s="69">
        <v>7</v>
      </c>
      <c r="B50" s="81">
        <v>43958</v>
      </c>
      <c r="C50" s="69">
        <v>3</v>
      </c>
      <c r="D50" s="69">
        <v>5</v>
      </c>
      <c r="E50" s="69">
        <v>3</v>
      </c>
      <c r="F50" s="69">
        <v>5</v>
      </c>
    </row>
    <row r="51" spans="1:6">
      <c r="A51" s="69">
        <v>8</v>
      </c>
      <c r="B51" s="81">
        <v>43959</v>
      </c>
      <c r="C51" s="69">
        <v>1</v>
      </c>
      <c r="D51" s="69">
        <v>2</v>
      </c>
      <c r="E51" s="69">
        <v>1</v>
      </c>
      <c r="F51" s="69">
        <v>2</v>
      </c>
    </row>
    <row r="52" spans="1:6">
      <c r="A52" s="69">
        <v>9</v>
      </c>
      <c r="B52" s="81">
        <v>43960</v>
      </c>
      <c r="C52" s="69">
        <v>3</v>
      </c>
      <c r="D52" s="69">
        <v>5</v>
      </c>
      <c r="E52" s="69">
        <v>3</v>
      </c>
      <c r="F52" s="69">
        <v>5</v>
      </c>
    </row>
    <row r="53" spans="1:6">
      <c r="A53" s="69">
        <v>10</v>
      </c>
      <c r="B53" s="81">
        <v>43961</v>
      </c>
      <c r="C53" s="69">
        <v>2</v>
      </c>
      <c r="D53" s="69">
        <v>4</v>
      </c>
      <c r="E53" s="69">
        <v>2</v>
      </c>
      <c r="F53" s="69">
        <v>4</v>
      </c>
    </row>
    <row r="54" spans="1:6">
      <c r="A54" s="69">
        <v>11</v>
      </c>
      <c r="B54" s="81">
        <v>43962</v>
      </c>
      <c r="C54" s="69">
        <v>2</v>
      </c>
      <c r="D54" s="69">
        <v>3</v>
      </c>
      <c r="E54" s="69">
        <v>2</v>
      </c>
      <c r="F54" s="69">
        <v>3</v>
      </c>
    </row>
    <row r="55" spans="1:6">
      <c r="A55" s="69">
        <v>12</v>
      </c>
      <c r="B55" s="81">
        <v>43963</v>
      </c>
      <c r="C55" s="69">
        <v>3</v>
      </c>
      <c r="D55" s="69">
        <v>4</v>
      </c>
      <c r="E55" s="69">
        <v>3</v>
      </c>
      <c r="F55" s="69">
        <v>4</v>
      </c>
    </row>
    <row r="56" spans="1:6">
      <c r="A56" s="69">
        <v>13</v>
      </c>
      <c r="B56" s="81">
        <v>43964</v>
      </c>
      <c r="C56" s="69">
        <v>3</v>
      </c>
      <c r="D56" s="69">
        <v>11</v>
      </c>
      <c r="E56" s="69">
        <v>3</v>
      </c>
      <c r="F56" s="69">
        <v>11</v>
      </c>
    </row>
    <row r="57" spans="1:6">
      <c r="A57" s="69">
        <v>14</v>
      </c>
      <c r="B57" s="81">
        <v>43965</v>
      </c>
      <c r="C57" s="69">
        <v>1</v>
      </c>
      <c r="D57" s="69">
        <v>2</v>
      </c>
      <c r="E57" s="69">
        <v>1</v>
      </c>
      <c r="F57" s="69">
        <v>2</v>
      </c>
    </row>
    <row r="58" spans="1:6">
      <c r="A58" s="69">
        <v>15</v>
      </c>
      <c r="B58" s="81">
        <v>43966</v>
      </c>
      <c r="C58" s="69">
        <v>1</v>
      </c>
      <c r="D58" s="69">
        <v>2</v>
      </c>
      <c r="E58" s="69">
        <v>1</v>
      </c>
      <c r="F58" s="69">
        <v>2</v>
      </c>
    </row>
    <row r="59" spans="1:6">
      <c r="A59" s="69">
        <v>16</v>
      </c>
      <c r="B59" s="81">
        <v>43967</v>
      </c>
      <c r="C59" s="69">
        <v>1</v>
      </c>
      <c r="D59" s="69">
        <v>2</v>
      </c>
      <c r="E59" s="69">
        <v>1</v>
      </c>
      <c r="F59" s="69">
        <v>2</v>
      </c>
    </row>
    <row r="60" spans="1:6">
      <c r="A60" s="69">
        <v>17</v>
      </c>
      <c r="B60" s="81">
        <v>43968</v>
      </c>
      <c r="C60" s="69">
        <v>1</v>
      </c>
      <c r="D60" s="69">
        <v>2</v>
      </c>
      <c r="E60" s="69">
        <v>1</v>
      </c>
      <c r="F60" s="69">
        <v>2</v>
      </c>
    </row>
    <row r="61" spans="1:6">
      <c r="A61" s="69">
        <v>18</v>
      </c>
      <c r="B61" s="81">
        <v>43969</v>
      </c>
      <c r="C61" s="69">
        <v>2</v>
      </c>
      <c r="D61" s="69">
        <v>3</v>
      </c>
      <c r="E61" s="69">
        <v>2</v>
      </c>
      <c r="F61" s="69">
        <v>3</v>
      </c>
    </row>
    <row r="62" spans="1:6">
      <c r="A62" s="69">
        <v>19</v>
      </c>
      <c r="B62" s="81">
        <v>43970</v>
      </c>
      <c r="C62" s="69">
        <v>2</v>
      </c>
      <c r="D62" s="69">
        <v>5</v>
      </c>
      <c r="E62" s="69">
        <v>2</v>
      </c>
      <c r="F62" s="69">
        <v>5</v>
      </c>
    </row>
    <row r="63" spans="1:6">
      <c r="A63" s="69">
        <v>20</v>
      </c>
      <c r="B63" s="81">
        <v>43971</v>
      </c>
      <c r="C63" s="69">
        <v>1</v>
      </c>
      <c r="D63" s="69">
        <v>2</v>
      </c>
      <c r="E63" s="69">
        <v>1</v>
      </c>
      <c r="F63" s="69">
        <v>2</v>
      </c>
    </row>
    <row r="64" spans="1:6">
      <c r="A64" s="69">
        <v>21</v>
      </c>
      <c r="B64" s="81">
        <v>43972</v>
      </c>
      <c r="C64" s="69">
        <v>1</v>
      </c>
      <c r="D64" s="69">
        <v>2</v>
      </c>
      <c r="E64" s="69">
        <v>1</v>
      </c>
      <c r="F64" s="69">
        <v>2</v>
      </c>
    </row>
    <row r="65" spans="1:6">
      <c r="A65" s="69">
        <v>22</v>
      </c>
      <c r="B65" s="81">
        <v>43973</v>
      </c>
      <c r="C65" s="69">
        <v>1</v>
      </c>
      <c r="D65" s="69">
        <v>2</v>
      </c>
      <c r="E65" s="69">
        <v>1</v>
      </c>
      <c r="F65" s="69">
        <v>2</v>
      </c>
    </row>
    <row r="66" spans="1:6">
      <c r="A66" s="69">
        <v>23</v>
      </c>
      <c r="B66" s="81">
        <v>43974</v>
      </c>
      <c r="C66" s="69">
        <v>1</v>
      </c>
      <c r="D66" s="69">
        <v>2</v>
      </c>
      <c r="E66" s="69">
        <v>1</v>
      </c>
      <c r="F66" s="69">
        <v>2</v>
      </c>
    </row>
    <row r="67" spans="1:6">
      <c r="A67" s="69">
        <v>24</v>
      </c>
      <c r="B67" s="81">
        <v>43975</v>
      </c>
      <c r="C67" s="69">
        <v>1</v>
      </c>
      <c r="D67" s="69">
        <v>3</v>
      </c>
      <c r="E67" s="69">
        <v>1</v>
      </c>
      <c r="F67" s="69">
        <v>3</v>
      </c>
    </row>
    <row r="68" spans="1:6">
      <c r="A68" s="69">
        <v>25</v>
      </c>
      <c r="B68" s="81">
        <v>43976</v>
      </c>
      <c r="C68" s="69">
        <v>1</v>
      </c>
      <c r="D68" s="69">
        <v>2</v>
      </c>
      <c r="E68" s="69">
        <v>1</v>
      </c>
      <c r="F68" s="69">
        <v>2</v>
      </c>
    </row>
    <row r="69" spans="1:6">
      <c r="A69" s="69">
        <v>26</v>
      </c>
      <c r="B69" s="81">
        <v>43977</v>
      </c>
      <c r="C69" s="69">
        <v>3</v>
      </c>
      <c r="D69" s="69">
        <v>6</v>
      </c>
      <c r="E69" s="69">
        <v>3</v>
      </c>
      <c r="F69" s="69">
        <v>6</v>
      </c>
    </row>
    <row r="70" spans="1:6">
      <c r="A70" s="69">
        <v>27</v>
      </c>
      <c r="B70" s="81">
        <v>43978</v>
      </c>
      <c r="C70" s="69">
        <v>2</v>
      </c>
      <c r="D70" s="69">
        <v>5</v>
      </c>
      <c r="E70" s="69">
        <v>2</v>
      </c>
      <c r="F70" s="69">
        <v>5</v>
      </c>
    </row>
    <row r="71" spans="1:6">
      <c r="A71" s="69">
        <v>28</v>
      </c>
      <c r="B71" s="81">
        <v>43979</v>
      </c>
      <c r="C71" s="69">
        <v>6</v>
      </c>
      <c r="D71" s="69">
        <v>15</v>
      </c>
      <c r="E71" s="69">
        <v>6</v>
      </c>
      <c r="F71" s="69">
        <v>15</v>
      </c>
    </row>
    <row r="72" spans="1:6">
      <c r="A72" s="69">
        <v>29</v>
      </c>
      <c r="B72" s="81">
        <v>43980</v>
      </c>
      <c r="C72" s="69">
        <v>3</v>
      </c>
      <c r="D72" s="69">
        <v>7</v>
      </c>
      <c r="E72" s="69">
        <v>3</v>
      </c>
      <c r="F72" s="69">
        <v>7</v>
      </c>
    </row>
    <row r="73" spans="1:6">
      <c r="A73" s="69">
        <v>30</v>
      </c>
      <c r="B73" s="81">
        <v>43981</v>
      </c>
      <c r="C73" s="69">
        <v>2</v>
      </c>
      <c r="D73" s="69">
        <v>6</v>
      </c>
      <c r="E73" s="69">
        <v>2</v>
      </c>
      <c r="F73" s="69">
        <v>6</v>
      </c>
    </row>
    <row r="74" spans="1:6">
      <c r="A74" s="69">
        <v>31</v>
      </c>
      <c r="B74" s="81">
        <v>43982</v>
      </c>
      <c r="C74" s="69">
        <v>2</v>
      </c>
      <c r="D74" s="69">
        <v>10</v>
      </c>
      <c r="E74" s="69">
        <v>2</v>
      </c>
      <c r="F74" s="69">
        <v>10</v>
      </c>
    </row>
    <row r="75" spans="1:6" ht="21" customHeight="1">
      <c r="B75" s="89" t="s">
        <v>6</v>
      </c>
      <c r="C75" s="21">
        <f>SUM(C44:C74)</f>
        <v>60</v>
      </c>
      <c r="D75" s="21">
        <f>SUM(D44:D74)</f>
        <v>139</v>
      </c>
      <c r="E75" s="21">
        <f>SUM(E44:E74)</f>
        <v>60</v>
      </c>
      <c r="F75" s="21">
        <f>SUM(F44:F74)</f>
        <v>139</v>
      </c>
    </row>
    <row r="77" spans="1:6" s="56" customFormat="1">
      <c r="A77" s="276" t="s">
        <v>9</v>
      </c>
      <c r="B77" s="276"/>
      <c r="C77" s="66">
        <f>C75/31</f>
        <v>1.935483870967742</v>
      </c>
      <c r="D77" s="92">
        <f t="shared" ref="D77:F77" si="4">D75/31</f>
        <v>4.4838709677419351</v>
      </c>
      <c r="E77" s="66">
        <f t="shared" si="4"/>
        <v>1.935483870967742</v>
      </c>
      <c r="F77" s="93">
        <f t="shared" si="4"/>
        <v>4.4838709677419351</v>
      </c>
    </row>
    <row r="78" spans="1:6">
      <c r="B78"/>
    </row>
    <row r="79" spans="1:6">
      <c r="B79"/>
    </row>
  </sheetData>
  <mergeCells count="16">
    <mergeCell ref="A77:B77"/>
    <mergeCell ref="C42:D42"/>
    <mergeCell ref="E42:F42"/>
    <mergeCell ref="A42:A43"/>
    <mergeCell ref="B42:B43"/>
    <mergeCell ref="A41:F41"/>
    <mergeCell ref="A36:B36"/>
    <mergeCell ref="A38:B38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25" bottom="0.25" header="0.3" footer="0.3"/>
  <pageSetup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86"/>
  <sheetViews>
    <sheetView topLeftCell="A22" workbookViewId="0">
      <selection activeCell="K72" sqref="K72"/>
    </sheetView>
  </sheetViews>
  <sheetFormatPr defaultRowHeight="15"/>
  <cols>
    <col min="1" max="1" width="5.140625" bestFit="1" customWidth="1"/>
    <col min="2" max="2" width="11.7109375" style="63" customWidth="1"/>
    <col min="16" max="17" width="10.42578125" bestFit="1" customWidth="1"/>
    <col min="18" max="18" width="8" customWidth="1"/>
  </cols>
  <sheetData>
    <row r="1" spans="1:12" ht="20.25" customHeight="1">
      <c r="A1" s="292" t="s">
        <v>24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</row>
    <row r="2" spans="1:12">
      <c r="A2" s="278" t="s">
        <v>0</v>
      </c>
      <c r="B2" s="279" t="s">
        <v>1</v>
      </c>
      <c r="C2" s="280" t="s">
        <v>2</v>
      </c>
      <c r="D2" s="280"/>
      <c r="E2" s="281" t="s">
        <v>3</v>
      </c>
      <c r="F2" s="281"/>
      <c r="G2" s="282" t="s">
        <v>4</v>
      </c>
      <c r="H2" s="282"/>
      <c r="I2" s="283" t="s">
        <v>5</v>
      </c>
      <c r="J2" s="283"/>
      <c r="K2" s="284" t="s">
        <v>6</v>
      </c>
      <c r="L2" s="284"/>
    </row>
    <row r="3" spans="1:12">
      <c r="A3" s="278"/>
      <c r="B3" s="279"/>
      <c r="C3" s="10" t="s">
        <v>7</v>
      </c>
      <c r="D3" s="10" t="s">
        <v>8</v>
      </c>
      <c r="E3" s="11" t="s">
        <v>7</v>
      </c>
      <c r="F3" s="11" t="s">
        <v>8</v>
      </c>
      <c r="G3" s="12" t="s">
        <v>7</v>
      </c>
      <c r="H3" s="12" t="s">
        <v>8</v>
      </c>
      <c r="I3" s="13" t="s">
        <v>7</v>
      </c>
      <c r="J3" s="13" t="s">
        <v>8</v>
      </c>
      <c r="K3" s="14" t="s">
        <v>7</v>
      </c>
      <c r="L3" s="14" t="s">
        <v>8</v>
      </c>
    </row>
    <row r="4" spans="1:12">
      <c r="A4" s="15">
        <v>1</v>
      </c>
      <c r="B4" s="81">
        <v>43983</v>
      </c>
      <c r="C4" s="15">
        <v>20</v>
      </c>
      <c r="D4" s="15">
        <v>60</v>
      </c>
      <c r="E4" s="15">
        <v>15</v>
      </c>
      <c r="F4" s="15">
        <v>45</v>
      </c>
      <c r="G4" s="15">
        <v>0</v>
      </c>
      <c r="H4" s="15">
        <v>0</v>
      </c>
      <c r="I4" s="15">
        <v>0</v>
      </c>
      <c r="J4" s="15">
        <v>0</v>
      </c>
      <c r="K4" s="16">
        <f>SUM(C4,E4,G4,I4)</f>
        <v>35</v>
      </c>
      <c r="L4" s="16">
        <f>SUM(D4,F4,H4,J4)</f>
        <v>105</v>
      </c>
    </row>
    <row r="5" spans="1:12">
      <c r="A5" s="15">
        <v>2</v>
      </c>
      <c r="B5" s="81">
        <v>43984</v>
      </c>
      <c r="C5" s="15" t="s">
        <v>31</v>
      </c>
      <c r="D5" s="15" t="s">
        <v>31</v>
      </c>
      <c r="E5" s="15" t="s">
        <v>31</v>
      </c>
      <c r="F5" s="15" t="s">
        <v>31</v>
      </c>
      <c r="G5" s="15" t="s">
        <v>31</v>
      </c>
      <c r="H5" s="15" t="s">
        <v>31</v>
      </c>
      <c r="I5" s="15" t="s">
        <v>31</v>
      </c>
      <c r="J5" s="15" t="s">
        <v>31</v>
      </c>
      <c r="K5" s="94" t="s">
        <v>31</v>
      </c>
      <c r="L5" s="16" t="s">
        <v>31</v>
      </c>
    </row>
    <row r="6" spans="1:12">
      <c r="A6" s="15">
        <v>3</v>
      </c>
      <c r="B6" s="81">
        <v>43985</v>
      </c>
      <c r="C6" s="15">
        <v>0</v>
      </c>
      <c r="D6" s="15">
        <v>0</v>
      </c>
      <c r="E6" s="15">
        <v>10</v>
      </c>
      <c r="F6" s="15">
        <v>30</v>
      </c>
      <c r="G6" s="15">
        <v>0</v>
      </c>
      <c r="H6" s="15">
        <v>0</v>
      </c>
      <c r="I6" s="15">
        <v>0</v>
      </c>
      <c r="J6" s="15">
        <v>0</v>
      </c>
      <c r="K6" s="16">
        <f t="shared" ref="K6:K33" si="0">SUM(C6,E6,G6,I6)</f>
        <v>10</v>
      </c>
      <c r="L6" s="16">
        <f t="shared" ref="L6:L33" si="1">SUM(D6,F6,H6,J6)</f>
        <v>30</v>
      </c>
    </row>
    <row r="7" spans="1:12">
      <c r="A7" s="15">
        <v>4</v>
      </c>
      <c r="B7" s="81">
        <v>43986</v>
      </c>
      <c r="C7" s="15">
        <v>59</v>
      </c>
      <c r="D7" s="15">
        <v>160</v>
      </c>
      <c r="E7" s="15">
        <v>66</v>
      </c>
      <c r="F7" s="15">
        <v>120</v>
      </c>
      <c r="G7" s="15">
        <v>11</v>
      </c>
      <c r="H7" s="15">
        <v>50</v>
      </c>
      <c r="I7" s="15">
        <v>0</v>
      </c>
      <c r="J7" s="15">
        <v>0</v>
      </c>
      <c r="K7" s="16">
        <f t="shared" si="0"/>
        <v>136</v>
      </c>
      <c r="L7" s="16">
        <f t="shared" si="1"/>
        <v>330</v>
      </c>
    </row>
    <row r="8" spans="1:12">
      <c r="A8" s="15">
        <v>5</v>
      </c>
      <c r="B8" s="81">
        <v>43987</v>
      </c>
      <c r="C8" s="15">
        <v>130</v>
      </c>
      <c r="D8" s="15">
        <v>295</v>
      </c>
      <c r="E8" s="15">
        <v>120</v>
      </c>
      <c r="F8" s="15">
        <v>300</v>
      </c>
      <c r="G8" s="15">
        <v>2</v>
      </c>
      <c r="H8" s="15">
        <v>15</v>
      </c>
      <c r="I8" s="15">
        <v>0</v>
      </c>
      <c r="J8" s="15">
        <v>0</v>
      </c>
      <c r="K8" s="16">
        <f t="shared" si="0"/>
        <v>252</v>
      </c>
      <c r="L8" s="16">
        <f t="shared" si="1"/>
        <v>610</v>
      </c>
    </row>
    <row r="9" spans="1:12">
      <c r="A9" s="15">
        <v>6</v>
      </c>
      <c r="B9" s="81">
        <v>43988</v>
      </c>
      <c r="C9" s="104" t="s">
        <v>31</v>
      </c>
      <c r="D9" s="104" t="s">
        <v>31</v>
      </c>
      <c r="E9" s="104" t="s">
        <v>31</v>
      </c>
      <c r="F9" s="104" t="s">
        <v>31</v>
      </c>
      <c r="G9" s="104" t="s">
        <v>31</v>
      </c>
      <c r="H9" s="104" t="s">
        <v>31</v>
      </c>
      <c r="I9" s="104" t="s">
        <v>31</v>
      </c>
      <c r="J9" s="104" t="s">
        <v>31</v>
      </c>
      <c r="K9" s="104" t="s">
        <v>31</v>
      </c>
      <c r="L9" s="104" t="s">
        <v>31</v>
      </c>
    </row>
    <row r="10" spans="1:12">
      <c r="A10" s="15">
        <v>7</v>
      </c>
      <c r="B10" s="81">
        <v>43989</v>
      </c>
      <c r="C10" s="15">
        <v>82</v>
      </c>
      <c r="D10" s="15">
        <v>160</v>
      </c>
      <c r="E10" s="15">
        <v>104</v>
      </c>
      <c r="F10" s="15">
        <v>250</v>
      </c>
      <c r="G10" s="15">
        <v>0</v>
      </c>
      <c r="H10" s="15">
        <v>0</v>
      </c>
      <c r="I10" s="15">
        <v>0</v>
      </c>
      <c r="J10" s="15">
        <v>0</v>
      </c>
      <c r="K10" s="16">
        <f t="shared" si="0"/>
        <v>186</v>
      </c>
      <c r="L10" s="16">
        <f t="shared" si="1"/>
        <v>410</v>
      </c>
    </row>
    <row r="11" spans="1:12">
      <c r="A11" s="15">
        <v>8</v>
      </c>
      <c r="B11" s="81">
        <v>43990</v>
      </c>
      <c r="C11" s="104" t="s">
        <v>31</v>
      </c>
      <c r="D11" s="104" t="s">
        <v>31</v>
      </c>
      <c r="E11" s="104" t="s">
        <v>31</v>
      </c>
      <c r="F11" s="104" t="s">
        <v>31</v>
      </c>
      <c r="G11" s="104" t="s">
        <v>31</v>
      </c>
      <c r="H11" s="104" t="s">
        <v>31</v>
      </c>
      <c r="I11" s="104" t="s">
        <v>31</v>
      </c>
      <c r="J11" s="104" t="s">
        <v>31</v>
      </c>
      <c r="K11" s="104" t="s">
        <v>31</v>
      </c>
      <c r="L11" s="104" t="s">
        <v>31</v>
      </c>
    </row>
    <row r="12" spans="1:12">
      <c r="A12" s="15">
        <v>9</v>
      </c>
      <c r="B12" s="81">
        <v>43991</v>
      </c>
      <c r="C12" s="15">
        <v>45</v>
      </c>
      <c r="D12" s="15">
        <v>110</v>
      </c>
      <c r="E12" s="15">
        <v>88</v>
      </c>
      <c r="F12" s="15">
        <v>210</v>
      </c>
      <c r="G12" s="15">
        <v>0</v>
      </c>
      <c r="H12" s="15">
        <v>0</v>
      </c>
      <c r="I12" s="15">
        <v>8</v>
      </c>
      <c r="J12" s="15">
        <v>10</v>
      </c>
      <c r="K12" s="16">
        <f t="shared" si="0"/>
        <v>141</v>
      </c>
      <c r="L12" s="16">
        <f t="shared" si="1"/>
        <v>330</v>
      </c>
    </row>
    <row r="13" spans="1:12">
      <c r="A13" s="15">
        <v>10</v>
      </c>
      <c r="B13" s="81">
        <v>43992</v>
      </c>
      <c r="C13" s="104" t="s">
        <v>31</v>
      </c>
      <c r="D13" s="104" t="s">
        <v>31</v>
      </c>
      <c r="E13" s="104" t="s">
        <v>31</v>
      </c>
      <c r="F13" s="104" t="s">
        <v>31</v>
      </c>
      <c r="G13" s="104" t="s">
        <v>31</v>
      </c>
      <c r="H13" s="104" t="s">
        <v>31</v>
      </c>
      <c r="I13" s="104" t="s">
        <v>31</v>
      </c>
      <c r="J13" s="104" t="s">
        <v>31</v>
      </c>
      <c r="K13" s="104" t="s">
        <v>31</v>
      </c>
      <c r="L13" s="104" t="s">
        <v>31</v>
      </c>
    </row>
    <row r="14" spans="1:12">
      <c r="A14" s="15">
        <v>11</v>
      </c>
      <c r="B14" s="81">
        <v>43993</v>
      </c>
      <c r="C14" s="104" t="s">
        <v>31</v>
      </c>
      <c r="D14" s="104" t="s">
        <v>31</v>
      </c>
      <c r="E14" s="104" t="s">
        <v>31</v>
      </c>
      <c r="F14" s="104" t="s">
        <v>31</v>
      </c>
      <c r="G14" s="104" t="s">
        <v>31</v>
      </c>
      <c r="H14" s="104" t="s">
        <v>31</v>
      </c>
      <c r="I14" s="104" t="s">
        <v>31</v>
      </c>
      <c r="J14" s="104" t="s">
        <v>31</v>
      </c>
      <c r="K14" s="104" t="s">
        <v>31</v>
      </c>
      <c r="L14" s="104" t="s">
        <v>31</v>
      </c>
    </row>
    <row r="15" spans="1:12">
      <c r="A15" s="15">
        <v>12</v>
      </c>
      <c r="B15" s="81">
        <v>43994</v>
      </c>
      <c r="C15" s="15">
        <v>42</v>
      </c>
      <c r="D15" s="15">
        <v>95</v>
      </c>
      <c r="E15" s="15">
        <v>104</v>
      </c>
      <c r="F15" s="15">
        <v>208</v>
      </c>
      <c r="G15" s="15">
        <v>4</v>
      </c>
      <c r="H15" s="15">
        <v>10</v>
      </c>
      <c r="I15" s="15">
        <v>0</v>
      </c>
      <c r="J15" s="15">
        <v>0</v>
      </c>
      <c r="K15" s="16">
        <f t="shared" si="0"/>
        <v>150</v>
      </c>
      <c r="L15" s="16">
        <f t="shared" si="1"/>
        <v>313</v>
      </c>
    </row>
    <row r="16" spans="1:12">
      <c r="A16" s="15">
        <v>13</v>
      </c>
      <c r="B16" s="81">
        <v>43995</v>
      </c>
      <c r="C16" s="15">
        <v>63</v>
      </c>
      <c r="D16" s="15">
        <v>115</v>
      </c>
      <c r="E16" s="15">
        <v>110</v>
      </c>
      <c r="F16" s="15">
        <v>190</v>
      </c>
      <c r="G16" s="15">
        <v>10</v>
      </c>
      <c r="H16" s="15">
        <v>30</v>
      </c>
      <c r="I16" s="15">
        <v>0</v>
      </c>
      <c r="J16" s="15">
        <v>0</v>
      </c>
      <c r="K16" s="16">
        <f t="shared" si="0"/>
        <v>183</v>
      </c>
      <c r="L16" s="16">
        <f t="shared" si="1"/>
        <v>335</v>
      </c>
    </row>
    <row r="17" spans="1:12">
      <c r="A17" s="15">
        <v>14</v>
      </c>
      <c r="B17" s="81">
        <v>43996</v>
      </c>
      <c r="C17" s="15">
        <v>23</v>
      </c>
      <c r="D17" s="15">
        <v>70</v>
      </c>
      <c r="E17" s="15">
        <v>42</v>
      </c>
      <c r="F17" s="15">
        <v>80</v>
      </c>
      <c r="G17" s="15">
        <v>0</v>
      </c>
      <c r="H17" s="15">
        <v>0</v>
      </c>
      <c r="I17" s="15">
        <v>4</v>
      </c>
      <c r="J17" s="15">
        <v>5</v>
      </c>
      <c r="K17" s="16">
        <f t="shared" si="0"/>
        <v>69</v>
      </c>
      <c r="L17" s="16">
        <f t="shared" si="1"/>
        <v>155</v>
      </c>
    </row>
    <row r="18" spans="1:12">
      <c r="A18" s="15">
        <v>15</v>
      </c>
      <c r="B18" s="81">
        <v>43997</v>
      </c>
      <c r="C18" s="104" t="s">
        <v>31</v>
      </c>
      <c r="D18" s="104" t="s">
        <v>31</v>
      </c>
      <c r="E18" s="104" t="s">
        <v>31</v>
      </c>
      <c r="F18" s="104" t="s">
        <v>31</v>
      </c>
      <c r="G18" s="104" t="s">
        <v>31</v>
      </c>
      <c r="H18" s="104" t="s">
        <v>31</v>
      </c>
      <c r="I18" s="104" t="s">
        <v>31</v>
      </c>
      <c r="J18" s="104" t="s">
        <v>31</v>
      </c>
      <c r="K18" s="104" t="s">
        <v>31</v>
      </c>
      <c r="L18" s="104" t="s">
        <v>31</v>
      </c>
    </row>
    <row r="19" spans="1:12">
      <c r="A19" s="15">
        <v>16</v>
      </c>
      <c r="B19" s="81">
        <v>43998</v>
      </c>
      <c r="C19" s="15">
        <v>20</v>
      </c>
      <c r="D19" s="15">
        <v>80</v>
      </c>
      <c r="E19" s="15">
        <v>40</v>
      </c>
      <c r="F19" s="15">
        <v>100</v>
      </c>
      <c r="G19" s="15">
        <v>1</v>
      </c>
      <c r="H19" s="15">
        <v>5</v>
      </c>
      <c r="I19" s="15">
        <v>4</v>
      </c>
      <c r="J19" s="15">
        <v>5</v>
      </c>
      <c r="K19" s="16">
        <f t="shared" si="0"/>
        <v>65</v>
      </c>
      <c r="L19" s="16">
        <f t="shared" si="1"/>
        <v>190</v>
      </c>
    </row>
    <row r="20" spans="1:12">
      <c r="A20" s="15">
        <v>17</v>
      </c>
      <c r="B20" s="81">
        <v>43999</v>
      </c>
      <c r="C20" s="104" t="s">
        <v>31</v>
      </c>
      <c r="D20" s="104" t="s">
        <v>31</v>
      </c>
      <c r="E20" s="104" t="s">
        <v>31</v>
      </c>
      <c r="F20" s="104" t="s">
        <v>31</v>
      </c>
      <c r="G20" s="104" t="s">
        <v>31</v>
      </c>
      <c r="H20" s="104" t="s">
        <v>31</v>
      </c>
      <c r="I20" s="104" t="s">
        <v>31</v>
      </c>
      <c r="J20" s="104" t="s">
        <v>31</v>
      </c>
      <c r="K20" s="104" t="s">
        <v>31</v>
      </c>
      <c r="L20" s="104" t="s">
        <v>31</v>
      </c>
    </row>
    <row r="21" spans="1:12">
      <c r="A21" s="15">
        <v>18</v>
      </c>
      <c r="B21" s="81">
        <v>44000</v>
      </c>
      <c r="C21" s="15">
        <v>35</v>
      </c>
      <c r="D21" s="15">
        <v>120</v>
      </c>
      <c r="E21" s="15">
        <v>50</v>
      </c>
      <c r="F21" s="15">
        <v>160</v>
      </c>
      <c r="G21" s="15">
        <v>0</v>
      </c>
      <c r="H21" s="15">
        <v>0</v>
      </c>
      <c r="I21" s="15">
        <v>0</v>
      </c>
      <c r="J21" s="15">
        <v>0</v>
      </c>
      <c r="K21" s="16">
        <f t="shared" si="0"/>
        <v>85</v>
      </c>
      <c r="L21" s="16">
        <f t="shared" si="1"/>
        <v>280</v>
      </c>
    </row>
    <row r="22" spans="1:12">
      <c r="A22" s="15">
        <v>19</v>
      </c>
      <c r="B22" s="81">
        <v>44001</v>
      </c>
      <c r="C22" s="15">
        <v>26</v>
      </c>
      <c r="D22" s="15">
        <v>60</v>
      </c>
      <c r="E22" s="15">
        <v>37</v>
      </c>
      <c r="F22" s="15">
        <v>90</v>
      </c>
      <c r="G22" s="15">
        <v>1</v>
      </c>
      <c r="H22" s="15">
        <v>5</v>
      </c>
      <c r="I22" s="15">
        <v>1</v>
      </c>
      <c r="J22" s="15">
        <v>1</v>
      </c>
      <c r="K22" s="16">
        <f t="shared" si="0"/>
        <v>65</v>
      </c>
      <c r="L22" s="16">
        <f t="shared" si="1"/>
        <v>156</v>
      </c>
    </row>
    <row r="23" spans="1:12">
      <c r="A23" s="15">
        <v>20</v>
      </c>
      <c r="B23" s="81">
        <v>44002</v>
      </c>
      <c r="C23" s="15">
        <v>39</v>
      </c>
      <c r="D23" s="15">
        <v>100</v>
      </c>
      <c r="E23" s="15">
        <v>46</v>
      </c>
      <c r="F23" s="15">
        <v>90</v>
      </c>
      <c r="G23" s="15">
        <v>6</v>
      </c>
      <c r="H23" s="15">
        <v>20</v>
      </c>
      <c r="I23" s="15">
        <v>1</v>
      </c>
      <c r="J23" s="15">
        <v>1</v>
      </c>
      <c r="K23" s="16">
        <f t="shared" si="0"/>
        <v>92</v>
      </c>
      <c r="L23" s="16">
        <f t="shared" si="1"/>
        <v>211</v>
      </c>
    </row>
    <row r="24" spans="1:12">
      <c r="A24" s="15">
        <v>21</v>
      </c>
      <c r="B24" s="81">
        <v>44003</v>
      </c>
      <c r="C24" s="104" t="s">
        <v>31</v>
      </c>
      <c r="D24" s="104" t="s">
        <v>31</v>
      </c>
      <c r="E24" s="104" t="s">
        <v>31</v>
      </c>
      <c r="F24" s="104" t="s">
        <v>31</v>
      </c>
      <c r="G24" s="104" t="s">
        <v>31</v>
      </c>
      <c r="H24" s="104" t="s">
        <v>31</v>
      </c>
      <c r="I24" s="104" t="s">
        <v>31</v>
      </c>
      <c r="J24" s="104" t="s">
        <v>31</v>
      </c>
      <c r="K24" s="104" t="s">
        <v>31</v>
      </c>
      <c r="L24" s="104" t="s">
        <v>31</v>
      </c>
    </row>
    <row r="25" spans="1:12">
      <c r="A25" s="15">
        <v>22</v>
      </c>
      <c r="B25" s="81">
        <v>44004</v>
      </c>
      <c r="C25" s="15">
        <v>18</v>
      </c>
      <c r="D25" s="15">
        <v>50</v>
      </c>
      <c r="E25" s="15">
        <v>30</v>
      </c>
      <c r="F25" s="15">
        <v>70</v>
      </c>
      <c r="G25" s="15">
        <v>2</v>
      </c>
      <c r="H25" s="15">
        <v>10</v>
      </c>
      <c r="I25" s="15">
        <v>2</v>
      </c>
      <c r="J25" s="15">
        <v>2</v>
      </c>
      <c r="K25" s="16">
        <f t="shared" si="0"/>
        <v>52</v>
      </c>
      <c r="L25" s="16">
        <f t="shared" si="1"/>
        <v>132</v>
      </c>
    </row>
    <row r="26" spans="1:12">
      <c r="A26" s="15">
        <v>23</v>
      </c>
      <c r="B26" s="81">
        <v>44005</v>
      </c>
      <c r="C26" s="15">
        <v>45</v>
      </c>
      <c r="D26" s="15">
        <v>120</v>
      </c>
      <c r="E26" s="15">
        <v>61</v>
      </c>
      <c r="F26" s="15">
        <v>170</v>
      </c>
      <c r="G26" s="15">
        <v>0</v>
      </c>
      <c r="H26" s="15">
        <v>0</v>
      </c>
      <c r="I26" s="15">
        <v>0</v>
      </c>
      <c r="J26" s="15">
        <v>0</v>
      </c>
      <c r="K26" s="16">
        <f t="shared" si="0"/>
        <v>106</v>
      </c>
      <c r="L26" s="16">
        <f t="shared" si="1"/>
        <v>290</v>
      </c>
    </row>
    <row r="27" spans="1:12">
      <c r="A27" s="15">
        <v>24</v>
      </c>
      <c r="B27" s="81">
        <v>44006</v>
      </c>
      <c r="C27" s="104" t="s">
        <v>31</v>
      </c>
      <c r="D27" s="104" t="s">
        <v>31</v>
      </c>
      <c r="E27" s="104" t="s">
        <v>31</v>
      </c>
      <c r="F27" s="104" t="s">
        <v>31</v>
      </c>
      <c r="G27" s="104" t="s">
        <v>31</v>
      </c>
      <c r="H27" s="104" t="s">
        <v>31</v>
      </c>
      <c r="I27" s="104" t="s">
        <v>31</v>
      </c>
      <c r="J27" s="104" t="s">
        <v>31</v>
      </c>
      <c r="K27" s="104" t="s">
        <v>31</v>
      </c>
      <c r="L27" s="104" t="s">
        <v>31</v>
      </c>
    </row>
    <row r="28" spans="1:12">
      <c r="A28" s="15">
        <v>25</v>
      </c>
      <c r="B28" s="81">
        <v>44007</v>
      </c>
      <c r="C28" s="15">
        <v>68</v>
      </c>
      <c r="D28" s="15">
        <v>130</v>
      </c>
      <c r="E28" s="15">
        <v>86</v>
      </c>
      <c r="F28" s="15">
        <v>160</v>
      </c>
      <c r="G28" s="15">
        <v>0</v>
      </c>
      <c r="H28" s="15">
        <v>0</v>
      </c>
      <c r="I28" s="15">
        <v>0</v>
      </c>
      <c r="J28" s="15">
        <v>0</v>
      </c>
      <c r="K28" s="16">
        <f t="shared" si="0"/>
        <v>154</v>
      </c>
      <c r="L28" s="16">
        <f t="shared" si="1"/>
        <v>290</v>
      </c>
    </row>
    <row r="29" spans="1:12">
      <c r="A29" s="15">
        <v>26</v>
      </c>
      <c r="B29" s="81">
        <v>44008</v>
      </c>
      <c r="C29" s="15">
        <v>30</v>
      </c>
      <c r="D29" s="15">
        <v>60</v>
      </c>
      <c r="E29" s="15">
        <v>35</v>
      </c>
      <c r="F29" s="15">
        <v>70</v>
      </c>
      <c r="G29" s="15">
        <v>6</v>
      </c>
      <c r="H29" s="15">
        <v>30</v>
      </c>
      <c r="I29" s="15">
        <v>0</v>
      </c>
      <c r="J29" s="15">
        <v>0</v>
      </c>
      <c r="K29" s="16">
        <f t="shared" si="0"/>
        <v>71</v>
      </c>
      <c r="L29" s="16">
        <f t="shared" si="1"/>
        <v>160</v>
      </c>
    </row>
    <row r="30" spans="1:12">
      <c r="A30" s="15">
        <v>27</v>
      </c>
      <c r="B30" s="81">
        <v>44009</v>
      </c>
      <c r="C30" s="15">
        <v>27</v>
      </c>
      <c r="D30" s="15">
        <v>52</v>
      </c>
      <c r="E30" s="15">
        <v>25</v>
      </c>
      <c r="F30" s="15">
        <v>56</v>
      </c>
      <c r="G30" s="15">
        <v>3</v>
      </c>
      <c r="H30" s="15">
        <v>15</v>
      </c>
      <c r="I30" s="15">
        <v>0</v>
      </c>
      <c r="J30" s="15">
        <v>0</v>
      </c>
      <c r="K30" s="16">
        <f t="shared" si="0"/>
        <v>55</v>
      </c>
      <c r="L30" s="16">
        <f t="shared" si="1"/>
        <v>123</v>
      </c>
    </row>
    <row r="31" spans="1:12">
      <c r="A31" s="15">
        <v>28</v>
      </c>
      <c r="B31" s="81">
        <v>44010</v>
      </c>
      <c r="C31" s="15">
        <v>25</v>
      </c>
      <c r="D31" s="15">
        <v>50</v>
      </c>
      <c r="E31" s="15">
        <v>20</v>
      </c>
      <c r="F31" s="15">
        <v>60</v>
      </c>
      <c r="G31" s="15">
        <v>3</v>
      </c>
      <c r="H31" s="15">
        <v>10</v>
      </c>
      <c r="I31" s="15">
        <v>0</v>
      </c>
      <c r="J31" s="15">
        <v>0</v>
      </c>
      <c r="K31" s="16">
        <f t="shared" si="0"/>
        <v>48</v>
      </c>
      <c r="L31" s="16">
        <f t="shared" si="1"/>
        <v>120</v>
      </c>
    </row>
    <row r="32" spans="1:12">
      <c r="A32" s="15">
        <v>29</v>
      </c>
      <c r="B32" s="81">
        <v>44011</v>
      </c>
      <c r="C32" s="104" t="s">
        <v>31</v>
      </c>
      <c r="D32" s="104" t="s">
        <v>31</v>
      </c>
      <c r="E32" s="104" t="s">
        <v>31</v>
      </c>
      <c r="F32" s="104" t="s">
        <v>31</v>
      </c>
      <c r="G32" s="104" t="s">
        <v>31</v>
      </c>
      <c r="H32" s="104" t="s">
        <v>31</v>
      </c>
      <c r="I32" s="104" t="s">
        <v>31</v>
      </c>
      <c r="J32" s="104" t="s">
        <v>31</v>
      </c>
      <c r="K32" s="104" t="s">
        <v>31</v>
      </c>
      <c r="L32" s="104" t="s">
        <v>31</v>
      </c>
    </row>
    <row r="33" spans="1:12">
      <c r="A33" s="15">
        <v>30</v>
      </c>
      <c r="B33" s="81">
        <v>44012</v>
      </c>
      <c r="C33" s="15">
        <v>40</v>
      </c>
      <c r="D33" s="15">
        <v>120</v>
      </c>
      <c r="E33" s="15">
        <v>55</v>
      </c>
      <c r="F33" s="15">
        <v>110</v>
      </c>
      <c r="G33" s="15">
        <v>9</v>
      </c>
      <c r="H33" s="15">
        <v>30</v>
      </c>
      <c r="I33" s="15">
        <v>0</v>
      </c>
      <c r="J33" s="15">
        <v>0</v>
      </c>
      <c r="K33" s="16">
        <f t="shared" si="0"/>
        <v>104</v>
      </c>
      <c r="L33" s="16">
        <f t="shared" si="1"/>
        <v>260</v>
      </c>
    </row>
    <row r="34" spans="1:12" s="9" customFormat="1" ht="27" customHeight="1">
      <c r="A34" s="274" t="s">
        <v>6</v>
      </c>
      <c r="B34" s="275"/>
      <c r="C34" s="21">
        <f t="shared" ref="C34:L34" si="2">SUM(C4:C33)</f>
        <v>837</v>
      </c>
      <c r="D34" s="21">
        <f t="shared" si="2"/>
        <v>2007</v>
      </c>
      <c r="E34" s="21">
        <f t="shared" si="2"/>
        <v>1144</v>
      </c>
      <c r="F34" s="21">
        <f t="shared" si="2"/>
        <v>2569</v>
      </c>
      <c r="G34" s="21">
        <f t="shared" si="2"/>
        <v>58</v>
      </c>
      <c r="H34" s="21">
        <f t="shared" si="2"/>
        <v>230</v>
      </c>
      <c r="I34" s="21">
        <f t="shared" si="2"/>
        <v>20</v>
      </c>
      <c r="J34" s="21">
        <f t="shared" si="2"/>
        <v>24</v>
      </c>
      <c r="K34" s="21">
        <f t="shared" si="2"/>
        <v>2059</v>
      </c>
      <c r="L34" s="21">
        <f t="shared" si="2"/>
        <v>4830</v>
      </c>
    </row>
    <row r="35" spans="1:12">
      <c r="A35" s="18"/>
      <c r="B35" s="82"/>
      <c r="C35" s="18"/>
      <c r="D35" s="18"/>
      <c r="E35" s="18"/>
      <c r="F35" s="18"/>
      <c r="G35" s="18"/>
      <c r="H35" s="18"/>
      <c r="I35" s="18"/>
      <c r="J35" s="18"/>
      <c r="K35" s="19"/>
      <c r="L35" s="19"/>
    </row>
    <row r="36" spans="1:12">
      <c r="A36" s="276" t="s">
        <v>9</v>
      </c>
      <c r="B36" s="276"/>
      <c r="C36" s="17">
        <f t="shared" ref="C36:J36" si="3">SUM(C34/30)</f>
        <v>27.9</v>
      </c>
      <c r="D36" s="10">
        <f t="shared" si="3"/>
        <v>66.900000000000006</v>
      </c>
      <c r="E36" s="17">
        <f t="shared" si="3"/>
        <v>38.133333333333333</v>
      </c>
      <c r="F36" s="11">
        <f t="shared" si="3"/>
        <v>85.63333333333334</v>
      </c>
      <c r="G36" s="17">
        <f t="shared" si="3"/>
        <v>1.9333333333333333</v>
      </c>
      <c r="H36" s="12">
        <f t="shared" si="3"/>
        <v>7.666666666666667</v>
      </c>
      <c r="I36" s="17">
        <f t="shared" si="3"/>
        <v>0.66666666666666663</v>
      </c>
      <c r="J36" s="32">
        <f t="shared" si="3"/>
        <v>0.8</v>
      </c>
      <c r="K36" s="20">
        <f>K34/30</f>
        <v>68.63333333333334</v>
      </c>
      <c r="L36" s="54">
        <f>L34/30</f>
        <v>161</v>
      </c>
    </row>
    <row r="37" spans="1:12">
      <c r="A37" s="24"/>
      <c r="B37" s="85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28.5" customHeight="1">
      <c r="A38" s="291" t="s">
        <v>71</v>
      </c>
      <c r="B38" s="291"/>
      <c r="C38" s="291"/>
      <c r="D38" s="291"/>
      <c r="E38" s="291"/>
      <c r="F38" s="291"/>
    </row>
    <row r="39" spans="1:12">
      <c r="A39" s="278" t="s">
        <v>0</v>
      </c>
      <c r="B39" s="279" t="s">
        <v>1</v>
      </c>
      <c r="C39" s="281" t="s">
        <v>3</v>
      </c>
      <c r="D39" s="281"/>
      <c r="E39" s="284" t="s">
        <v>6</v>
      </c>
      <c r="F39" s="284"/>
    </row>
    <row r="40" spans="1:12">
      <c r="A40" s="278"/>
      <c r="B40" s="279"/>
      <c r="C40" s="72" t="s">
        <v>7</v>
      </c>
      <c r="D40" s="72" t="s">
        <v>8</v>
      </c>
      <c r="E40" s="75" t="s">
        <v>7</v>
      </c>
      <c r="F40" s="75" t="s">
        <v>8</v>
      </c>
    </row>
    <row r="41" spans="1:12">
      <c r="A41" s="69">
        <v>1</v>
      </c>
      <c r="B41" s="81">
        <v>43983</v>
      </c>
      <c r="C41" s="66">
        <v>3</v>
      </c>
      <c r="D41" s="66">
        <v>12</v>
      </c>
      <c r="E41" s="66">
        <v>3</v>
      </c>
      <c r="F41" s="66">
        <v>12</v>
      </c>
    </row>
    <row r="42" spans="1:12">
      <c r="A42" s="69">
        <v>2</v>
      </c>
      <c r="B42" s="81">
        <v>43984</v>
      </c>
      <c r="C42" s="66">
        <v>4</v>
      </c>
      <c r="D42" s="66">
        <v>13</v>
      </c>
      <c r="E42" s="66">
        <v>4</v>
      </c>
      <c r="F42" s="66">
        <v>13</v>
      </c>
    </row>
    <row r="43" spans="1:12">
      <c r="A43" s="69">
        <v>3</v>
      </c>
      <c r="B43" s="81">
        <v>43985</v>
      </c>
      <c r="C43" s="66">
        <v>5</v>
      </c>
      <c r="D43" s="66">
        <v>13</v>
      </c>
      <c r="E43" s="66">
        <v>5</v>
      </c>
      <c r="F43" s="66">
        <v>13</v>
      </c>
    </row>
    <row r="44" spans="1:12">
      <c r="A44" s="69">
        <v>4</v>
      </c>
      <c r="B44" s="81">
        <v>43986</v>
      </c>
      <c r="C44" s="66">
        <v>4</v>
      </c>
      <c r="D44" s="66">
        <v>12</v>
      </c>
      <c r="E44" s="66">
        <v>4</v>
      </c>
      <c r="F44" s="66">
        <v>12</v>
      </c>
    </row>
    <row r="45" spans="1:12">
      <c r="A45" s="69">
        <v>5</v>
      </c>
      <c r="B45" s="81">
        <v>43987</v>
      </c>
      <c r="C45" s="66">
        <v>4</v>
      </c>
      <c r="D45" s="66">
        <v>12</v>
      </c>
      <c r="E45" s="66">
        <v>4</v>
      </c>
      <c r="F45" s="66">
        <v>12</v>
      </c>
    </row>
    <row r="46" spans="1:12">
      <c r="A46" s="69">
        <v>6</v>
      </c>
      <c r="B46" s="81">
        <v>43988</v>
      </c>
      <c r="C46" s="66">
        <v>6</v>
      </c>
      <c r="D46" s="66">
        <v>15</v>
      </c>
      <c r="E46" s="66">
        <v>6</v>
      </c>
      <c r="F46" s="66">
        <v>15</v>
      </c>
    </row>
    <row r="47" spans="1:12">
      <c r="A47" s="69">
        <v>7</v>
      </c>
      <c r="B47" s="81">
        <v>43989</v>
      </c>
      <c r="C47" s="66">
        <v>5</v>
      </c>
      <c r="D47" s="66">
        <v>15</v>
      </c>
      <c r="E47" s="66">
        <v>5</v>
      </c>
      <c r="F47" s="66">
        <v>15</v>
      </c>
    </row>
    <row r="48" spans="1:12">
      <c r="A48" s="69">
        <v>8</v>
      </c>
      <c r="B48" s="81">
        <v>43990</v>
      </c>
      <c r="C48" s="66">
        <v>3</v>
      </c>
      <c r="D48" s="66">
        <v>12</v>
      </c>
      <c r="E48" s="66">
        <v>3</v>
      </c>
      <c r="F48" s="66">
        <v>12</v>
      </c>
    </row>
    <row r="49" spans="1:6" ht="23.25" customHeight="1">
      <c r="A49" s="69">
        <v>9</v>
      </c>
      <c r="B49" s="81">
        <v>43991</v>
      </c>
      <c r="C49" s="66">
        <v>4</v>
      </c>
      <c r="D49" s="66">
        <v>10</v>
      </c>
      <c r="E49" s="66">
        <v>4</v>
      </c>
      <c r="F49" s="66">
        <v>10</v>
      </c>
    </row>
    <row r="50" spans="1:6">
      <c r="A50" s="69">
        <v>10</v>
      </c>
      <c r="B50" s="81">
        <v>43992</v>
      </c>
      <c r="C50" s="66" t="s">
        <v>31</v>
      </c>
      <c r="D50" s="66" t="s">
        <v>31</v>
      </c>
      <c r="E50" s="66" t="s">
        <v>31</v>
      </c>
      <c r="F50" s="66" t="s">
        <v>31</v>
      </c>
    </row>
    <row r="51" spans="1:6">
      <c r="A51" s="69">
        <v>11</v>
      </c>
      <c r="B51" s="81">
        <v>43993</v>
      </c>
      <c r="C51" s="66">
        <v>15</v>
      </c>
      <c r="D51" s="66">
        <v>38</v>
      </c>
      <c r="E51" s="66">
        <v>15</v>
      </c>
      <c r="F51" s="66">
        <v>38</v>
      </c>
    </row>
    <row r="52" spans="1:6">
      <c r="A52" s="69">
        <v>12</v>
      </c>
      <c r="B52" s="81">
        <v>43994</v>
      </c>
      <c r="C52" s="66">
        <v>8</v>
      </c>
      <c r="D52" s="66">
        <v>16</v>
      </c>
      <c r="E52" s="66">
        <v>8</v>
      </c>
      <c r="F52" s="66">
        <v>16</v>
      </c>
    </row>
    <row r="53" spans="1:6">
      <c r="A53" s="69">
        <v>13</v>
      </c>
      <c r="B53" s="81">
        <v>43995</v>
      </c>
      <c r="C53" s="66" t="s">
        <v>31</v>
      </c>
      <c r="D53" s="66" t="s">
        <v>31</v>
      </c>
      <c r="E53" s="66" t="s">
        <v>31</v>
      </c>
      <c r="F53" s="66" t="s">
        <v>31</v>
      </c>
    </row>
    <row r="54" spans="1:6">
      <c r="A54" s="69">
        <v>14</v>
      </c>
      <c r="B54" s="81">
        <v>43996</v>
      </c>
      <c r="C54" s="66" t="s">
        <v>31</v>
      </c>
      <c r="D54" s="66" t="s">
        <v>31</v>
      </c>
      <c r="E54" s="66" t="s">
        <v>31</v>
      </c>
      <c r="F54" s="66" t="s">
        <v>31</v>
      </c>
    </row>
    <row r="55" spans="1:6">
      <c r="A55" s="69">
        <v>15</v>
      </c>
      <c r="B55" s="81">
        <v>43997</v>
      </c>
      <c r="C55" s="66" t="s">
        <v>31</v>
      </c>
      <c r="D55" s="66" t="s">
        <v>31</v>
      </c>
      <c r="E55" s="66" t="s">
        <v>31</v>
      </c>
      <c r="F55" s="66" t="s">
        <v>31</v>
      </c>
    </row>
    <row r="56" spans="1:6">
      <c r="A56" s="69">
        <v>16</v>
      </c>
      <c r="B56" s="81">
        <v>43998</v>
      </c>
      <c r="C56" s="66">
        <v>50</v>
      </c>
      <c r="D56" s="66">
        <v>108</v>
      </c>
      <c r="E56" s="66">
        <v>50</v>
      </c>
      <c r="F56" s="66">
        <v>108</v>
      </c>
    </row>
    <row r="57" spans="1:6">
      <c r="A57" s="69">
        <v>17</v>
      </c>
      <c r="B57" s="81">
        <v>43999</v>
      </c>
      <c r="C57" s="66">
        <v>21</v>
      </c>
      <c r="D57" s="66">
        <v>65</v>
      </c>
      <c r="E57" s="66">
        <v>21</v>
      </c>
      <c r="F57" s="66">
        <v>65</v>
      </c>
    </row>
    <row r="58" spans="1:6">
      <c r="A58" s="69">
        <v>18</v>
      </c>
      <c r="B58" s="81">
        <v>44000</v>
      </c>
      <c r="C58" s="66">
        <v>20</v>
      </c>
      <c r="D58" s="66">
        <v>70</v>
      </c>
      <c r="E58" s="66">
        <v>20</v>
      </c>
      <c r="F58" s="66">
        <v>70</v>
      </c>
    </row>
    <row r="59" spans="1:6">
      <c r="A59" s="69">
        <v>19</v>
      </c>
      <c r="B59" s="81">
        <v>44001</v>
      </c>
      <c r="C59" s="66">
        <v>20</v>
      </c>
      <c r="D59" s="66">
        <v>70</v>
      </c>
      <c r="E59" s="66">
        <v>20</v>
      </c>
      <c r="F59" s="66">
        <v>70</v>
      </c>
    </row>
    <row r="60" spans="1:6">
      <c r="A60" s="69">
        <v>20</v>
      </c>
      <c r="B60" s="81">
        <v>44002</v>
      </c>
      <c r="C60" s="66">
        <v>11</v>
      </c>
      <c r="D60" s="66">
        <v>30</v>
      </c>
      <c r="E60" s="66">
        <v>11</v>
      </c>
      <c r="F60" s="66">
        <v>30</v>
      </c>
    </row>
    <row r="61" spans="1:6">
      <c r="A61" s="69">
        <v>21</v>
      </c>
      <c r="B61" s="81">
        <v>44003</v>
      </c>
      <c r="C61" s="66">
        <v>12</v>
      </c>
      <c r="D61" s="66">
        <v>30</v>
      </c>
      <c r="E61" s="66">
        <v>12</v>
      </c>
      <c r="F61" s="66">
        <v>30</v>
      </c>
    </row>
    <row r="62" spans="1:6">
      <c r="A62" s="69">
        <v>22</v>
      </c>
      <c r="B62" s="81">
        <v>44004</v>
      </c>
      <c r="C62" s="66">
        <v>11</v>
      </c>
      <c r="D62" s="66">
        <v>25</v>
      </c>
      <c r="E62" s="66">
        <v>11</v>
      </c>
      <c r="F62" s="66">
        <v>25</v>
      </c>
    </row>
    <row r="63" spans="1:6">
      <c r="A63" s="69">
        <v>23</v>
      </c>
      <c r="B63" s="81">
        <v>44005</v>
      </c>
      <c r="C63" s="66">
        <v>12</v>
      </c>
      <c r="D63" s="66">
        <v>26</v>
      </c>
      <c r="E63" s="66">
        <v>12</v>
      </c>
      <c r="F63" s="66">
        <v>26</v>
      </c>
    </row>
    <row r="64" spans="1:6">
      <c r="A64" s="69">
        <v>24</v>
      </c>
      <c r="B64" s="81">
        <v>44006</v>
      </c>
      <c r="C64" s="66">
        <v>14</v>
      </c>
      <c r="D64" s="66">
        <v>30</v>
      </c>
      <c r="E64" s="66">
        <v>14</v>
      </c>
      <c r="F64" s="66">
        <v>30</v>
      </c>
    </row>
    <row r="65" spans="1:6">
      <c r="A65" s="69">
        <v>25</v>
      </c>
      <c r="B65" s="81">
        <v>44007</v>
      </c>
      <c r="C65" s="66">
        <v>14</v>
      </c>
      <c r="D65" s="66">
        <v>32</v>
      </c>
      <c r="E65" s="66">
        <v>14</v>
      </c>
      <c r="F65" s="66">
        <v>32</v>
      </c>
    </row>
    <row r="66" spans="1:6">
      <c r="A66" s="69">
        <v>26</v>
      </c>
      <c r="B66" s="81">
        <v>44008</v>
      </c>
      <c r="C66" s="66">
        <v>11</v>
      </c>
      <c r="D66" s="66">
        <v>33</v>
      </c>
      <c r="E66" s="66">
        <v>11</v>
      </c>
      <c r="F66" s="66">
        <v>33</v>
      </c>
    </row>
    <row r="67" spans="1:6">
      <c r="A67" s="69">
        <v>27</v>
      </c>
      <c r="B67" s="81">
        <v>44009</v>
      </c>
      <c r="C67" s="66">
        <v>17</v>
      </c>
      <c r="D67" s="66">
        <v>40</v>
      </c>
      <c r="E67" s="66">
        <v>17</v>
      </c>
      <c r="F67" s="66">
        <v>40</v>
      </c>
    </row>
    <row r="68" spans="1:6">
      <c r="A68" s="69">
        <v>28</v>
      </c>
      <c r="B68" s="81">
        <v>44010</v>
      </c>
      <c r="C68" s="66">
        <v>12</v>
      </c>
      <c r="D68" s="66">
        <v>26</v>
      </c>
      <c r="E68" s="66">
        <v>12</v>
      </c>
      <c r="F68" s="66">
        <v>26</v>
      </c>
    </row>
    <row r="69" spans="1:6">
      <c r="A69" s="69">
        <v>29</v>
      </c>
      <c r="B69" s="81">
        <v>44011</v>
      </c>
      <c r="C69" s="66">
        <v>14</v>
      </c>
      <c r="D69" s="66">
        <v>35</v>
      </c>
      <c r="E69" s="66">
        <v>14</v>
      </c>
      <c r="F69" s="66">
        <v>35</v>
      </c>
    </row>
    <row r="70" spans="1:6">
      <c r="A70" s="69">
        <v>30</v>
      </c>
      <c r="B70" s="81">
        <v>44012</v>
      </c>
      <c r="C70" s="66">
        <v>10</v>
      </c>
      <c r="D70" s="66">
        <v>40</v>
      </c>
      <c r="E70" s="66">
        <v>10</v>
      </c>
      <c r="F70" s="66">
        <v>40</v>
      </c>
    </row>
    <row r="71" spans="1:6" ht="18.75" customHeight="1">
      <c r="A71" s="274" t="s">
        <v>6</v>
      </c>
      <c r="B71" s="275"/>
      <c r="C71" s="7">
        <f>SUM(C41:C70)</f>
        <v>310</v>
      </c>
      <c r="D71" s="7">
        <f>SUM(D41:D70)</f>
        <v>828</v>
      </c>
      <c r="E71" s="7">
        <f>SUM(E41:E70)</f>
        <v>310</v>
      </c>
      <c r="F71" s="7">
        <f>SUM(F41:F70)</f>
        <v>828</v>
      </c>
    </row>
    <row r="73" spans="1:6">
      <c r="A73" s="276" t="s">
        <v>9</v>
      </c>
      <c r="B73" s="276"/>
      <c r="C73" s="70">
        <f>C71/30</f>
        <v>10.333333333333334</v>
      </c>
      <c r="D73" s="72">
        <f>D71/30</f>
        <v>27.6</v>
      </c>
      <c r="E73" s="70">
        <f>E71/30</f>
        <v>10.333333333333334</v>
      </c>
      <c r="F73" s="75">
        <f>F71/30</f>
        <v>27.6</v>
      </c>
    </row>
    <row r="75" spans="1:6">
      <c r="B75"/>
    </row>
    <row r="76" spans="1:6">
      <c r="B76"/>
    </row>
    <row r="86" spans="16:16">
      <c r="P86" s="63"/>
    </row>
  </sheetData>
  <mergeCells count="17">
    <mergeCell ref="G2:H2"/>
    <mergeCell ref="I2:J2"/>
    <mergeCell ref="K2:L2"/>
    <mergeCell ref="A1:L1"/>
    <mergeCell ref="A38:F38"/>
    <mergeCell ref="A73:B73"/>
    <mergeCell ref="A39:A40"/>
    <mergeCell ref="B39:B40"/>
    <mergeCell ref="A71:B71"/>
    <mergeCell ref="C39:D39"/>
    <mergeCell ref="E39:F39"/>
    <mergeCell ref="A34:B34"/>
    <mergeCell ref="A36:B36"/>
    <mergeCell ref="A2:A3"/>
    <mergeCell ref="B2:B3"/>
    <mergeCell ref="C2:D2"/>
    <mergeCell ref="E2:F2"/>
  </mergeCells>
  <pageMargins left="0.7" right="0.7" top="0.25" bottom="0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73"/>
  <sheetViews>
    <sheetView topLeftCell="A52" workbookViewId="0">
      <selection activeCell="F14" sqref="F14:G15"/>
    </sheetView>
  </sheetViews>
  <sheetFormatPr defaultColWidth="13.42578125" defaultRowHeight="15"/>
  <cols>
    <col min="1" max="1" width="5.140625" bestFit="1" customWidth="1"/>
    <col min="2" max="2" width="10.42578125" style="63" bestFit="1" customWidth="1"/>
    <col min="3" max="12" width="11.7109375" customWidth="1"/>
  </cols>
  <sheetData>
    <row r="2" spans="1:12" ht="17.25" customHeight="1">
      <c r="A2" s="285" t="s">
        <v>25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</row>
    <row r="3" spans="1:12">
      <c r="A3" s="278" t="s">
        <v>0</v>
      </c>
      <c r="B3" s="279" t="s">
        <v>1</v>
      </c>
      <c r="C3" s="280" t="s">
        <v>2</v>
      </c>
      <c r="D3" s="280"/>
      <c r="E3" s="294" t="s">
        <v>3</v>
      </c>
      <c r="F3" s="295"/>
      <c r="G3" s="282" t="s">
        <v>4</v>
      </c>
      <c r="H3" s="282"/>
      <c r="I3" s="283" t="s">
        <v>5</v>
      </c>
      <c r="J3" s="283"/>
      <c r="K3" s="296" t="s">
        <v>6</v>
      </c>
      <c r="L3" s="297"/>
    </row>
    <row r="4" spans="1:12">
      <c r="A4" s="278"/>
      <c r="B4" s="279"/>
      <c r="C4" s="10" t="s">
        <v>7</v>
      </c>
      <c r="D4" s="10" t="s">
        <v>8</v>
      </c>
      <c r="E4" s="72" t="s">
        <v>7</v>
      </c>
      <c r="F4" s="72" t="s">
        <v>8</v>
      </c>
      <c r="G4" s="12" t="s">
        <v>7</v>
      </c>
      <c r="H4" s="12" t="s">
        <v>8</v>
      </c>
      <c r="I4" s="105" t="s">
        <v>7</v>
      </c>
      <c r="J4" s="105" t="s">
        <v>8</v>
      </c>
      <c r="K4" s="75" t="s">
        <v>7</v>
      </c>
      <c r="L4" s="75" t="s">
        <v>8</v>
      </c>
    </row>
    <row r="5" spans="1:12">
      <c r="A5" s="15">
        <v>1</v>
      </c>
      <c r="B5" s="81">
        <v>44013</v>
      </c>
      <c r="C5" s="15" t="s">
        <v>31</v>
      </c>
      <c r="D5" s="15" t="s">
        <v>31</v>
      </c>
      <c r="E5" s="69" t="s">
        <v>31</v>
      </c>
      <c r="F5" s="69" t="s">
        <v>31</v>
      </c>
      <c r="G5" s="15" t="s">
        <v>31</v>
      </c>
      <c r="H5" s="15" t="s">
        <v>31</v>
      </c>
      <c r="I5" s="15" t="s">
        <v>31</v>
      </c>
      <c r="J5" s="15" t="s">
        <v>31</v>
      </c>
      <c r="K5" s="16" t="s">
        <v>31</v>
      </c>
      <c r="L5" s="16" t="s">
        <v>31</v>
      </c>
    </row>
    <row r="6" spans="1:12">
      <c r="A6" s="15">
        <v>2</v>
      </c>
      <c r="B6" s="81">
        <v>44014</v>
      </c>
      <c r="C6" s="15">
        <v>44</v>
      </c>
      <c r="D6" s="15">
        <v>120</v>
      </c>
      <c r="E6" s="69">
        <v>62</v>
      </c>
      <c r="F6" s="69">
        <v>150</v>
      </c>
      <c r="G6" s="15" t="s">
        <v>31</v>
      </c>
      <c r="H6" s="15" t="s">
        <v>31</v>
      </c>
      <c r="I6" s="15" t="s">
        <v>31</v>
      </c>
      <c r="J6" s="15" t="s">
        <v>31</v>
      </c>
      <c r="K6" s="16">
        <f>SUM(C6,E6,G6,I6)</f>
        <v>106</v>
      </c>
      <c r="L6" s="16">
        <f>SUM(D6,F6,H6,J6)</f>
        <v>270</v>
      </c>
    </row>
    <row r="7" spans="1:12">
      <c r="A7" s="15">
        <v>3</v>
      </c>
      <c r="B7" s="81">
        <v>44015</v>
      </c>
      <c r="C7" s="15">
        <v>18</v>
      </c>
      <c r="D7" s="15">
        <v>90</v>
      </c>
      <c r="E7" s="69">
        <v>54</v>
      </c>
      <c r="F7" s="69">
        <v>180</v>
      </c>
      <c r="G7" s="15" t="s">
        <v>31</v>
      </c>
      <c r="H7" s="15" t="s">
        <v>31</v>
      </c>
      <c r="I7" s="15" t="s">
        <v>31</v>
      </c>
      <c r="J7" s="15" t="s">
        <v>31</v>
      </c>
      <c r="K7" s="16">
        <f>SUM(C7,E7,G7,I7)</f>
        <v>72</v>
      </c>
      <c r="L7" s="16">
        <f>SUM(D7,F7,H7,J7)</f>
        <v>270</v>
      </c>
    </row>
    <row r="8" spans="1:12">
      <c r="A8" s="15">
        <v>4</v>
      </c>
      <c r="B8" s="81">
        <v>44016</v>
      </c>
      <c r="C8" s="104" t="s">
        <v>31</v>
      </c>
      <c r="D8" s="104" t="s">
        <v>31</v>
      </c>
      <c r="E8" s="104" t="s">
        <v>31</v>
      </c>
      <c r="F8" s="104" t="s">
        <v>31</v>
      </c>
      <c r="G8" s="104" t="s">
        <v>31</v>
      </c>
      <c r="H8" s="104" t="s">
        <v>31</v>
      </c>
      <c r="I8" s="104" t="s">
        <v>31</v>
      </c>
      <c r="J8" s="104" t="s">
        <v>31</v>
      </c>
      <c r="K8" s="104" t="s">
        <v>31</v>
      </c>
      <c r="L8" s="104" t="s">
        <v>31</v>
      </c>
    </row>
    <row r="9" spans="1:12">
      <c r="A9" s="15">
        <v>5</v>
      </c>
      <c r="B9" s="81">
        <v>44017</v>
      </c>
      <c r="C9" s="15">
        <v>30</v>
      </c>
      <c r="D9" s="15">
        <v>70</v>
      </c>
      <c r="E9" s="69">
        <v>64</v>
      </c>
      <c r="F9" s="69">
        <v>130</v>
      </c>
      <c r="G9" s="15" t="s">
        <v>31</v>
      </c>
      <c r="H9" s="15" t="s">
        <v>31</v>
      </c>
      <c r="I9" s="15" t="s">
        <v>31</v>
      </c>
      <c r="J9" s="15" t="s">
        <v>31</v>
      </c>
      <c r="K9" s="16">
        <f>SUM(C9,E9,G9,I9)</f>
        <v>94</v>
      </c>
      <c r="L9" s="16">
        <f>SUM(D9,F9,H9,J9)</f>
        <v>200</v>
      </c>
    </row>
    <row r="10" spans="1:12">
      <c r="A10" s="15">
        <v>6</v>
      </c>
      <c r="B10" s="81">
        <v>44018</v>
      </c>
      <c r="C10" s="104" t="s">
        <v>31</v>
      </c>
      <c r="D10" s="104" t="s">
        <v>31</v>
      </c>
      <c r="E10" s="104" t="s">
        <v>31</v>
      </c>
      <c r="F10" s="104" t="s">
        <v>31</v>
      </c>
      <c r="G10" s="104" t="s">
        <v>31</v>
      </c>
      <c r="H10" s="104" t="s">
        <v>31</v>
      </c>
      <c r="I10" s="104" t="s">
        <v>31</v>
      </c>
      <c r="J10" s="104" t="s">
        <v>31</v>
      </c>
      <c r="K10" s="104" t="s">
        <v>31</v>
      </c>
      <c r="L10" s="104" t="s">
        <v>31</v>
      </c>
    </row>
    <row r="11" spans="1:12">
      <c r="A11" s="15">
        <v>7</v>
      </c>
      <c r="B11" s="81">
        <v>44019</v>
      </c>
      <c r="C11" s="15">
        <v>40</v>
      </c>
      <c r="D11" s="15">
        <v>100</v>
      </c>
      <c r="E11" s="69">
        <v>75</v>
      </c>
      <c r="F11" s="69">
        <v>150</v>
      </c>
      <c r="G11" s="15">
        <v>2</v>
      </c>
      <c r="H11" s="15">
        <v>10</v>
      </c>
      <c r="I11" s="15"/>
      <c r="J11" s="15"/>
      <c r="K11" s="16">
        <f>SUM(C11,E11,G11,I11)</f>
        <v>117</v>
      </c>
      <c r="L11" s="16">
        <f>SUM(D11,F11,H11,J11)</f>
        <v>260</v>
      </c>
    </row>
    <row r="12" spans="1:12">
      <c r="A12" s="15">
        <v>8</v>
      </c>
      <c r="B12" s="81">
        <v>44020</v>
      </c>
      <c r="C12" s="104" t="s">
        <v>31</v>
      </c>
      <c r="D12" s="104" t="s">
        <v>31</v>
      </c>
      <c r="E12" s="104" t="s">
        <v>31</v>
      </c>
      <c r="F12" s="104" t="s">
        <v>31</v>
      </c>
      <c r="G12" s="104" t="s">
        <v>31</v>
      </c>
      <c r="H12" s="104" t="s">
        <v>31</v>
      </c>
      <c r="I12" s="104" t="s">
        <v>31</v>
      </c>
      <c r="J12" s="104" t="s">
        <v>31</v>
      </c>
      <c r="K12" s="104" t="s">
        <v>31</v>
      </c>
      <c r="L12" s="104" t="s">
        <v>31</v>
      </c>
    </row>
    <row r="13" spans="1:12">
      <c r="A13" s="15">
        <v>9</v>
      </c>
      <c r="B13" s="81">
        <v>44021</v>
      </c>
      <c r="C13" s="15">
        <v>45</v>
      </c>
      <c r="D13" s="15">
        <v>100</v>
      </c>
      <c r="E13" s="69">
        <v>105</v>
      </c>
      <c r="F13" s="69">
        <v>190</v>
      </c>
      <c r="G13" s="15">
        <v>1</v>
      </c>
      <c r="H13" s="15">
        <v>15</v>
      </c>
      <c r="I13" s="15">
        <v>6</v>
      </c>
      <c r="J13" s="15">
        <v>20</v>
      </c>
      <c r="K13" s="16">
        <f t="shared" ref="K13:L18" si="0">SUM(C13,E13,G13,I13)</f>
        <v>157</v>
      </c>
      <c r="L13" s="16">
        <f t="shared" si="0"/>
        <v>325</v>
      </c>
    </row>
    <row r="14" spans="1:12">
      <c r="A14" s="15">
        <v>10</v>
      </c>
      <c r="B14" s="81">
        <v>44022</v>
      </c>
      <c r="C14" s="15">
        <v>10</v>
      </c>
      <c r="D14" s="15">
        <v>30</v>
      </c>
      <c r="E14" s="69">
        <v>30</v>
      </c>
      <c r="F14" s="69">
        <v>90</v>
      </c>
      <c r="G14" s="15" t="s">
        <v>31</v>
      </c>
      <c r="H14" s="15" t="s">
        <v>31</v>
      </c>
      <c r="I14" s="15" t="s">
        <v>31</v>
      </c>
      <c r="J14" s="15" t="s">
        <v>31</v>
      </c>
      <c r="K14" s="16">
        <f t="shared" si="0"/>
        <v>40</v>
      </c>
      <c r="L14" s="16">
        <f t="shared" si="0"/>
        <v>120</v>
      </c>
    </row>
    <row r="15" spans="1:12">
      <c r="A15" s="15">
        <v>11</v>
      </c>
      <c r="B15" s="81">
        <v>44023</v>
      </c>
      <c r="C15" s="15">
        <v>30</v>
      </c>
      <c r="D15" s="15">
        <v>100</v>
      </c>
      <c r="E15" s="69">
        <v>35</v>
      </c>
      <c r="F15" s="69">
        <v>95</v>
      </c>
      <c r="G15" s="15" t="s">
        <v>31</v>
      </c>
      <c r="H15" s="15" t="s">
        <v>31</v>
      </c>
      <c r="I15" s="15" t="s">
        <v>31</v>
      </c>
      <c r="J15" s="15" t="s">
        <v>31</v>
      </c>
      <c r="K15" s="16">
        <f t="shared" si="0"/>
        <v>65</v>
      </c>
      <c r="L15" s="16">
        <f t="shared" si="0"/>
        <v>195</v>
      </c>
    </row>
    <row r="16" spans="1:12">
      <c r="A16" s="15">
        <v>12</v>
      </c>
      <c r="B16" s="81">
        <v>44024</v>
      </c>
      <c r="C16" s="15">
        <v>31</v>
      </c>
      <c r="D16" s="15">
        <v>70</v>
      </c>
      <c r="E16" s="69">
        <v>42</v>
      </c>
      <c r="F16" s="69">
        <v>120</v>
      </c>
      <c r="G16" s="15">
        <v>6</v>
      </c>
      <c r="H16" s="15">
        <v>30</v>
      </c>
      <c r="I16" s="15" t="s">
        <v>31</v>
      </c>
      <c r="J16" s="15" t="s">
        <v>31</v>
      </c>
      <c r="K16" s="16">
        <f t="shared" si="0"/>
        <v>79</v>
      </c>
      <c r="L16" s="16">
        <f t="shared" si="0"/>
        <v>220</v>
      </c>
    </row>
    <row r="17" spans="1:12">
      <c r="A17" s="15">
        <v>13</v>
      </c>
      <c r="B17" s="81">
        <v>44025</v>
      </c>
      <c r="C17" s="15">
        <v>28</v>
      </c>
      <c r="D17" s="15">
        <v>70</v>
      </c>
      <c r="E17" s="69">
        <v>30</v>
      </c>
      <c r="F17" s="69">
        <v>90</v>
      </c>
      <c r="G17" s="15">
        <v>10</v>
      </c>
      <c r="H17" s="15">
        <v>30</v>
      </c>
      <c r="I17" s="15">
        <v>3</v>
      </c>
      <c r="J17" s="15">
        <v>5</v>
      </c>
      <c r="K17" s="16">
        <f t="shared" si="0"/>
        <v>71</v>
      </c>
      <c r="L17" s="16">
        <f t="shared" si="0"/>
        <v>195</v>
      </c>
    </row>
    <row r="18" spans="1:12">
      <c r="A18" s="15">
        <v>14</v>
      </c>
      <c r="B18" s="81">
        <v>44026</v>
      </c>
      <c r="C18" s="15">
        <v>25</v>
      </c>
      <c r="D18" s="15">
        <v>65</v>
      </c>
      <c r="E18" s="69">
        <v>40</v>
      </c>
      <c r="F18" s="69">
        <v>120</v>
      </c>
      <c r="G18" s="15">
        <v>11</v>
      </c>
      <c r="H18" s="15">
        <v>40</v>
      </c>
      <c r="I18" s="15" t="s">
        <v>31</v>
      </c>
      <c r="J18" s="15" t="s">
        <v>31</v>
      </c>
      <c r="K18" s="16">
        <f t="shared" si="0"/>
        <v>76</v>
      </c>
      <c r="L18" s="16">
        <f t="shared" si="0"/>
        <v>225</v>
      </c>
    </row>
    <row r="19" spans="1:12">
      <c r="A19" s="15">
        <v>15</v>
      </c>
      <c r="B19" s="81">
        <v>44027</v>
      </c>
      <c r="C19" s="104" t="s">
        <v>31</v>
      </c>
      <c r="D19" s="104" t="s">
        <v>31</v>
      </c>
      <c r="E19" s="104" t="s">
        <v>31</v>
      </c>
      <c r="F19" s="104" t="s">
        <v>31</v>
      </c>
      <c r="G19" s="104" t="s">
        <v>31</v>
      </c>
      <c r="H19" s="104" t="s">
        <v>31</v>
      </c>
      <c r="I19" s="104" t="s">
        <v>31</v>
      </c>
      <c r="J19" s="104" t="s">
        <v>31</v>
      </c>
      <c r="K19" s="104" t="s">
        <v>31</v>
      </c>
      <c r="L19" s="104" t="s">
        <v>31</v>
      </c>
    </row>
    <row r="20" spans="1:12">
      <c r="A20" s="15">
        <v>16</v>
      </c>
      <c r="B20" s="81">
        <v>44028</v>
      </c>
      <c r="C20" s="15">
        <v>22</v>
      </c>
      <c r="D20" s="15">
        <v>50</v>
      </c>
      <c r="E20" s="69">
        <v>97</v>
      </c>
      <c r="F20" s="69">
        <v>180</v>
      </c>
      <c r="G20" s="15">
        <v>2</v>
      </c>
      <c r="H20" s="15">
        <v>5</v>
      </c>
      <c r="I20" s="15">
        <v>3</v>
      </c>
      <c r="J20" s="15">
        <v>5</v>
      </c>
      <c r="K20" s="16">
        <f t="shared" ref="K20:L23" si="1">SUM(C20,E20,G20,I20)</f>
        <v>124</v>
      </c>
      <c r="L20" s="16">
        <f t="shared" si="1"/>
        <v>240</v>
      </c>
    </row>
    <row r="21" spans="1:12">
      <c r="A21" s="15">
        <v>17</v>
      </c>
      <c r="B21" s="81">
        <v>44029</v>
      </c>
      <c r="C21" s="15">
        <v>24</v>
      </c>
      <c r="D21" s="15">
        <v>70</v>
      </c>
      <c r="E21" s="69">
        <v>63</v>
      </c>
      <c r="F21" s="69">
        <v>160</v>
      </c>
      <c r="G21" s="15">
        <v>7</v>
      </c>
      <c r="H21" s="15">
        <v>30</v>
      </c>
      <c r="I21" s="15">
        <v>5</v>
      </c>
      <c r="J21" s="15">
        <v>10</v>
      </c>
      <c r="K21" s="16">
        <f t="shared" si="1"/>
        <v>99</v>
      </c>
      <c r="L21" s="16">
        <f t="shared" si="1"/>
        <v>270</v>
      </c>
    </row>
    <row r="22" spans="1:12">
      <c r="A22" s="15">
        <v>18</v>
      </c>
      <c r="B22" s="81">
        <v>44030</v>
      </c>
      <c r="C22" s="15">
        <v>15</v>
      </c>
      <c r="D22" s="15">
        <v>40</v>
      </c>
      <c r="E22" s="69">
        <v>35</v>
      </c>
      <c r="F22" s="69">
        <v>90</v>
      </c>
      <c r="G22" s="15">
        <v>4</v>
      </c>
      <c r="H22" s="15">
        <v>15</v>
      </c>
      <c r="I22" s="15">
        <v>1</v>
      </c>
      <c r="J22" s="15">
        <v>2</v>
      </c>
      <c r="K22" s="16">
        <f t="shared" si="1"/>
        <v>55</v>
      </c>
      <c r="L22" s="16">
        <f t="shared" si="1"/>
        <v>147</v>
      </c>
    </row>
    <row r="23" spans="1:12">
      <c r="A23" s="15">
        <v>19</v>
      </c>
      <c r="B23" s="81">
        <v>44031</v>
      </c>
      <c r="C23" s="15">
        <v>15</v>
      </c>
      <c r="D23" s="15">
        <v>30</v>
      </c>
      <c r="E23" s="69">
        <v>30</v>
      </c>
      <c r="F23" s="69">
        <v>60</v>
      </c>
      <c r="G23" s="15">
        <v>2</v>
      </c>
      <c r="H23" s="15">
        <v>10</v>
      </c>
      <c r="I23" s="15" t="s">
        <v>31</v>
      </c>
      <c r="J23" s="15" t="s">
        <v>31</v>
      </c>
      <c r="K23" s="16">
        <f t="shared" si="1"/>
        <v>47</v>
      </c>
      <c r="L23" s="16">
        <f t="shared" si="1"/>
        <v>100</v>
      </c>
    </row>
    <row r="24" spans="1:12">
      <c r="A24" s="15">
        <v>20</v>
      </c>
      <c r="B24" s="81">
        <v>44032</v>
      </c>
      <c r="C24" s="104" t="s">
        <v>31</v>
      </c>
      <c r="D24" s="104" t="s">
        <v>31</v>
      </c>
      <c r="E24" s="104" t="s">
        <v>31</v>
      </c>
      <c r="F24" s="104" t="s">
        <v>31</v>
      </c>
      <c r="G24" s="104" t="s">
        <v>31</v>
      </c>
      <c r="H24" s="104" t="s">
        <v>31</v>
      </c>
      <c r="I24" s="104" t="s">
        <v>31</v>
      </c>
      <c r="J24" s="104" t="s">
        <v>31</v>
      </c>
      <c r="K24" s="104" t="s">
        <v>31</v>
      </c>
      <c r="L24" s="104" t="s">
        <v>31</v>
      </c>
    </row>
    <row r="25" spans="1:12">
      <c r="A25" s="15">
        <v>21</v>
      </c>
      <c r="B25" s="81">
        <v>44033</v>
      </c>
      <c r="C25" s="15">
        <v>25</v>
      </c>
      <c r="D25" s="15">
        <v>70</v>
      </c>
      <c r="E25" s="69">
        <v>40</v>
      </c>
      <c r="F25" s="69">
        <v>80</v>
      </c>
      <c r="G25" s="15">
        <v>2</v>
      </c>
      <c r="H25" s="15">
        <v>10</v>
      </c>
      <c r="I25" s="15" t="s">
        <v>31</v>
      </c>
      <c r="J25" s="15" t="s">
        <v>31</v>
      </c>
      <c r="K25" s="16">
        <f t="shared" ref="K25:L27" si="2">SUM(C25,E25,G25,I25)</f>
        <v>67</v>
      </c>
      <c r="L25" s="16">
        <f t="shared" si="2"/>
        <v>160</v>
      </c>
    </row>
    <row r="26" spans="1:12">
      <c r="A26" s="15">
        <v>22</v>
      </c>
      <c r="B26" s="81">
        <v>44034</v>
      </c>
      <c r="C26" s="15">
        <v>22</v>
      </c>
      <c r="D26" s="15">
        <v>60</v>
      </c>
      <c r="E26" s="69">
        <v>42</v>
      </c>
      <c r="F26" s="69">
        <v>100</v>
      </c>
      <c r="G26" s="15">
        <v>4</v>
      </c>
      <c r="H26" s="15">
        <v>25</v>
      </c>
      <c r="I26" s="15">
        <v>12</v>
      </c>
      <c r="J26" s="15">
        <v>5</v>
      </c>
      <c r="K26" s="16">
        <f t="shared" si="2"/>
        <v>80</v>
      </c>
      <c r="L26" s="16">
        <f t="shared" si="2"/>
        <v>190</v>
      </c>
    </row>
    <row r="27" spans="1:12">
      <c r="A27" s="15">
        <v>23</v>
      </c>
      <c r="B27" s="81">
        <v>44035</v>
      </c>
      <c r="C27" s="15" t="s">
        <v>31</v>
      </c>
      <c r="D27" s="15" t="s">
        <v>31</v>
      </c>
      <c r="E27" s="69">
        <v>20</v>
      </c>
      <c r="F27" s="69">
        <v>60</v>
      </c>
      <c r="G27" s="15" t="s">
        <v>31</v>
      </c>
      <c r="H27" s="15" t="s">
        <v>31</v>
      </c>
      <c r="I27" s="15">
        <v>2</v>
      </c>
      <c r="J27" s="15">
        <v>4</v>
      </c>
      <c r="K27" s="16">
        <f t="shared" si="2"/>
        <v>22</v>
      </c>
      <c r="L27" s="16">
        <f t="shared" si="2"/>
        <v>64</v>
      </c>
    </row>
    <row r="28" spans="1:12">
      <c r="A28" s="15">
        <v>24</v>
      </c>
      <c r="B28" s="81">
        <v>44036</v>
      </c>
      <c r="C28" s="104" t="s">
        <v>31</v>
      </c>
      <c r="D28" s="104" t="s">
        <v>31</v>
      </c>
      <c r="E28" s="104" t="s">
        <v>31</v>
      </c>
      <c r="F28" s="104" t="s">
        <v>31</v>
      </c>
      <c r="G28" s="104" t="s">
        <v>31</v>
      </c>
      <c r="H28" s="104" t="s">
        <v>31</v>
      </c>
      <c r="I28" s="104" t="s">
        <v>31</v>
      </c>
      <c r="J28" s="104" t="s">
        <v>31</v>
      </c>
      <c r="K28" s="104" t="s">
        <v>31</v>
      </c>
      <c r="L28" s="104" t="s">
        <v>31</v>
      </c>
    </row>
    <row r="29" spans="1:12">
      <c r="A29" s="15">
        <v>25</v>
      </c>
      <c r="B29" s="81">
        <v>44037</v>
      </c>
      <c r="C29" s="15">
        <v>62</v>
      </c>
      <c r="D29" s="15">
        <v>120</v>
      </c>
      <c r="E29" s="69">
        <v>84</v>
      </c>
      <c r="F29" s="69">
        <v>170</v>
      </c>
      <c r="G29" s="15">
        <v>15</v>
      </c>
      <c r="H29" s="15">
        <v>60</v>
      </c>
      <c r="I29" s="15">
        <v>8</v>
      </c>
      <c r="J29" s="15">
        <v>15</v>
      </c>
      <c r="K29" s="16">
        <f t="shared" ref="K29:L32" si="3">SUM(C29,E29,G29,I29)</f>
        <v>169</v>
      </c>
      <c r="L29" s="16">
        <f t="shared" si="3"/>
        <v>365</v>
      </c>
    </row>
    <row r="30" spans="1:12">
      <c r="A30" s="15">
        <v>26</v>
      </c>
      <c r="B30" s="81">
        <v>44038</v>
      </c>
      <c r="C30" s="15">
        <v>49</v>
      </c>
      <c r="D30" s="15">
        <v>95</v>
      </c>
      <c r="E30" s="69">
        <v>89</v>
      </c>
      <c r="F30" s="69">
        <v>180</v>
      </c>
      <c r="G30" s="15" t="s">
        <v>31</v>
      </c>
      <c r="H30" s="15" t="s">
        <v>31</v>
      </c>
      <c r="I30" s="15" t="s">
        <v>31</v>
      </c>
      <c r="J30" s="15" t="s">
        <v>31</v>
      </c>
      <c r="K30" s="16">
        <f t="shared" si="3"/>
        <v>138</v>
      </c>
      <c r="L30" s="16">
        <f t="shared" si="3"/>
        <v>275</v>
      </c>
    </row>
    <row r="31" spans="1:12">
      <c r="A31" s="15">
        <v>27</v>
      </c>
      <c r="B31" s="81">
        <v>44039</v>
      </c>
      <c r="C31" s="15">
        <v>20</v>
      </c>
      <c r="D31" s="15">
        <v>45</v>
      </c>
      <c r="E31" s="69">
        <v>40</v>
      </c>
      <c r="F31" s="69">
        <v>85</v>
      </c>
      <c r="G31" s="15" t="s">
        <v>31</v>
      </c>
      <c r="H31" s="15" t="s">
        <v>31</v>
      </c>
      <c r="I31" s="15" t="s">
        <v>31</v>
      </c>
      <c r="J31" s="15" t="s">
        <v>31</v>
      </c>
      <c r="K31" s="16">
        <f t="shared" si="3"/>
        <v>60</v>
      </c>
      <c r="L31" s="16">
        <f t="shared" si="3"/>
        <v>130</v>
      </c>
    </row>
    <row r="32" spans="1:12">
      <c r="A32" s="15">
        <v>28</v>
      </c>
      <c r="B32" s="81">
        <v>44040</v>
      </c>
      <c r="C32" s="15">
        <v>40</v>
      </c>
      <c r="D32" s="15">
        <v>100</v>
      </c>
      <c r="E32" s="69">
        <v>45</v>
      </c>
      <c r="F32" s="69">
        <v>140</v>
      </c>
      <c r="G32" s="15">
        <v>10</v>
      </c>
      <c r="H32" s="15">
        <v>40</v>
      </c>
      <c r="I32" s="15">
        <v>2</v>
      </c>
      <c r="J32" s="15">
        <v>4</v>
      </c>
      <c r="K32" s="16">
        <f t="shared" si="3"/>
        <v>97</v>
      </c>
      <c r="L32" s="16">
        <f t="shared" si="3"/>
        <v>284</v>
      </c>
    </row>
    <row r="33" spans="1:12">
      <c r="A33" s="15">
        <v>29</v>
      </c>
      <c r="B33" s="81">
        <v>44041</v>
      </c>
      <c r="C33" s="104" t="s">
        <v>31</v>
      </c>
      <c r="D33" s="104" t="s">
        <v>31</v>
      </c>
      <c r="E33" s="104" t="s">
        <v>31</v>
      </c>
      <c r="F33" s="104" t="s">
        <v>31</v>
      </c>
      <c r="G33" s="104" t="s">
        <v>31</v>
      </c>
      <c r="H33" s="104" t="s">
        <v>31</v>
      </c>
      <c r="I33" s="104" t="s">
        <v>31</v>
      </c>
      <c r="J33" s="104" t="s">
        <v>31</v>
      </c>
      <c r="K33" s="104" t="s">
        <v>31</v>
      </c>
      <c r="L33" s="104" t="s">
        <v>31</v>
      </c>
    </row>
    <row r="34" spans="1:12">
      <c r="A34" s="15">
        <v>30</v>
      </c>
      <c r="B34" s="81">
        <v>44042</v>
      </c>
      <c r="C34" s="15" t="s">
        <v>31</v>
      </c>
      <c r="D34" s="15" t="s">
        <v>31</v>
      </c>
      <c r="E34" s="69">
        <v>75</v>
      </c>
      <c r="F34" s="69">
        <v>160</v>
      </c>
      <c r="G34" s="15" t="s">
        <v>31</v>
      </c>
      <c r="H34" s="15" t="s">
        <v>31</v>
      </c>
      <c r="I34" s="15">
        <v>2</v>
      </c>
      <c r="J34" s="15">
        <v>4</v>
      </c>
      <c r="K34" s="16">
        <f>SUM(C34,E34,G34,I34)</f>
        <v>77</v>
      </c>
      <c r="L34" s="16">
        <f>SUM(D34,F34,H34,J34)</f>
        <v>164</v>
      </c>
    </row>
    <row r="35" spans="1:12">
      <c r="A35" s="15">
        <v>31</v>
      </c>
      <c r="B35" s="81">
        <v>44043</v>
      </c>
      <c r="C35" s="15">
        <v>54</v>
      </c>
      <c r="D35" s="15">
        <v>120</v>
      </c>
      <c r="E35" s="69">
        <v>83</v>
      </c>
      <c r="F35" s="69">
        <v>200</v>
      </c>
      <c r="G35" s="15">
        <v>13</v>
      </c>
      <c r="H35" s="15">
        <v>50</v>
      </c>
      <c r="I35" s="15">
        <v>6</v>
      </c>
      <c r="J35" s="15">
        <v>10</v>
      </c>
      <c r="K35" s="16">
        <f>SUM(C35,E35,G35,I35)</f>
        <v>156</v>
      </c>
      <c r="L35" s="16">
        <f>SUM(D35,F35,H35,J35)</f>
        <v>380</v>
      </c>
    </row>
    <row r="36" spans="1:12" s="9" customFormat="1" ht="24" customHeight="1">
      <c r="A36" s="274" t="s">
        <v>6</v>
      </c>
      <c r="B36" s="275"/>
      <c r="C36" s="21">
        <f t="shared" ref="C36:J36" si="4">SUM(C6:C35)</f>
        <v>649</v>
      </c>
      <c r="D36" s="21">
        <f t="shared" si="4"/>
        <v>1615</v>
      </c>
      <c r="E36" s="21">
        <f t="shared" si="4"/>
        <v>1280</v>
      </c>
      <c r="F36" s="21">
        <f t="shared" si="4"/>
        <v>2980</v>
      </c>
      <c r="G36" s="21">
        <f t="shared" si="4"/>
        <v>89</v>
      </c>
      <c r="H36" s="21">
        <f t="shared" si="4"/>
        <v>370</v>
      </c>
      <c r="I36" s="21">
        <f t="shared" si="4"/>
        <v>50</v>
      </c>
      <c r="J36" s="21">
        <f t="shared" si="4"/>
        <v>84</v>
      </c>
      <c r="K36" s="21">
        <f>SUM(K5:K35)</f>
        <v>2068</v>
      </c>
      <c r="L36" s="21">
        <f>SUM(L5:L35)</f>
        <v>5049</v>
      </c>
    </row>
    <row r="37" spans="1:12">
      <c r="A37" s="18"/>
      <c r="B37" s="82"/>
      <c r="C37" s="18"/>
      <c r="D37" s="18"/>
      <c r="E37" s="18"/>
      <c r="F37" s="18"/>
      <c r="G37" s="18"/>
      <c r="H37" s="18"/>
      <c r="I37" s="18"/>
      <c r="J37" s="18"/>
      <c r="K37" s="19"/>
      <c r="L37" s="19"/>
    </row>
    <row r="38" spans="1:12">
      <c r="A38" s="276" t="s">
        <v>9</v>
      </c>
      <c r="B38" s="276"/>
      <c r="C38" s="17">
        <f t="shared" ref="C38:L38" si="5">C36/31</f>
        <v>20.93548387096774</v>
      </c>
      <c r="D38" s="29">
        <f t="shared" si="5"/>
        <v>52.096774193548384</v>
      </c>
      <c r="E38" s="28">
        <f t="shared" si="5"/>
        <v>41.29032258064516</v>
      </c>
      <c r="F38" s="30">
        <f t="shared" si="5"/>
        <v>96.129032258064512</v>
      </c>
      <c r="G38" s="28">
        <f t="shared" si="5"/>
        <v>2.870967741935484</v>
      </c>
      <c r="H38" s="31">
        <f t="shared" si="5"/>
        <v>11.935483870967742</v>
      </c>
      <c r="I38" s="28">
        <f t="shared" si="5"/>
        <v>1.6129032258064515</v>
      </c>
      <c r="J38" s="32">
        <f t="shared" si="5"/>
        <v>2.7096774193548385</v>
      </c>
      <c r="K38" s="28">
        <f t="shared" si="5"/>
        <v>66.709677419354833</v>
      </c>
      <c r="L38" s="33">
        <f t="shared" si="5"/>
        <v>162.87096774193549</v>
      </c>
    </row>
    <row r="39" spans="1:12">
      <c r="A39" s="19"/>
      <c r="B39" s="91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2" spans="1:12">
      <c r="A42" s="291" t="s">
        <v>72</v>
      </c>
      <c r="B42" s="291"/>
      <c r="C42" s="291"/>
      <c r="D42" s="291"/>
      <c r="E42" s="291"/>
      <c r="F42" s="291"/>
    </row>
    <row r="43" spans="1:12">
      <c r="A43" s="278" t="s">
        <v>0</v>
      </c>
      <c r="B43" s="279" t="s">
        <v>1</v>
      </c>
      <c r="C43" s="294" t="s">
        <v>3</v>
      </c>
      <c r="D43" s="295"/>
      <c r="E43" s="296" t="s">
        <v>6</v>
      </c>
      <c r="F43" s="297"/>
    </row>
    <row r="44" spans="1:12">
      <c r="A44" s="278"/>
      <c r="B44" s="279"/>
      <c r="C44" s="72" t="s">
        <v>7</v>
      </c>
      <c r="D44" s="72" t="s">
        <v>8</v>
      </c>
      <c r="E44" s="75" t="s">
        <v>7</v>
      </c>
      <c r="F44" s="75" t="s">
        <v>8</v>
      </c>
    </row>
    <row r="45" spans="1:12">
      <c r="A45" s="69">
        <v>1</v>
      </c>
      <c r="B45" s="81">
        <v>44013</v>
      </c>
      <c r="C45" s="66">
        <v>11</v>
      </c>
      <c r="D45" s="66">
        <v>40</v>
      </c>
      <c r="E45" s="66">
        <v>11</v>
      </c>
      <c r="F45" s="66">
        <v>40</v>
      </c>
    </row>
    <row r="46" spans="1:12">
      <c r="A46" s="69">
        <v>2</v>
      </c>
      <c r="B46" s="81">
        <v>44014</v>
      </c>
      <c r="C46" s="66">
        <v>11</v>
      </c>
      <c r="D46" s="66">
        <v>44</v>
      </c>
      <c r="E46" s="66">
        <v>11</v>
      </c>
      <c r="F46" s="66">
        <v>44</v>
      </c>
    </row>
    <row r="47" spans="1:12">
      <c r="A47" s="69">
        <v>3</v>
      </c>
      <c r="B47" s="81">
        <v>44015</v>
      </c>
      <c r="C47" s="66">
        <v>12</v>
      </c>
      <c r="D47" s="66">
        <v>43</v>
      </c>
      <c r="E47" s="66">
        <v>12</v>
      </c>
      <c r="F47" s="66">
        <v>43</v>
      </c>
    </row>
    <row r="48" spans="1:12">
      <c r="A48" s="69">
        <v>4</v>
      </c>
      <c r="B48" s="81">
        <v>44016</v>
      </c>
      <c r="C48" s="66">
        <v>12</v>
      </c>
      <c r="D48" s="66">
        <v>42</v>
      </c>
      <c r="E48" s="66">
        <v>12</v>
      </c>
      <c r="F48" s="66">
        <v>42</v>
      </c>
    </row>
    <row r="49" spans="1:6">
      <c r="A49" s="69">
        <v>5</v>
      </c>
      <c r="B49" s="81">
        <v>44017</v>
      </c>
      <c r="C49" s="66">
        <v>12</v>
      </c>
      <c r="D49" s="66">
        <v>45</v>
      </c>
      <c r="E49" s="66">
        <v>12</v>
      </c>
      <c r="F49" s="66">
        <v>45</v>
      </c>
    </row>
    <row r="50" spans="1:6">
      <c r="A50" s="69">
        <v>6</v>
      </c>
      <c r="B50" s="81">
        <v>44018</v>
      </c>
      <c r="C50" s="66">
        <v>12</v>
      </c>
      <c r="D50" s="66">
        <v>45</v>
      </c>
      <c r="E50" s="66">
        <v>12</v>
      </c>
      <c r="F50" s="66">
        <v>45</v>
      </c>
    </row>
    <row r="51" spans="1:6">
      <c r="A51" s="69">
        <v>7</v>
      </c>
      <c r="B51" s="81">
        <v>44019</v>
      </c>
      <c r="C51" s="66">
        <v>11</v>
      </c>
      <c r="D51" s="66">
        <v>40</v>
      </c>
      <c r="E51" s="66">
        <v>11</v>
      </c>
      <c r="F51" s="66">
        <v>40</v>
      </c>
    </row>
    <row r="52" spans="1:6">
      <c r="A52" s="69">
        <v>8</v>
      </c>
      <c r="B52" s="81">
        <v>44020</v>
      </c>
      <c r="C52" s="66">
        <v>9</v>
      </c>
      <c r="D52" s="66">
        <v>35</v>
      </c>
      <c r="E52" s="66">
        <v>9</v>
      </c>
      <c r="F52" s="66">
        <v>35</v>
      </c>
    </row>
    <row r="53" spans="1:6">
      <c r="A53" s="69">
        <v>9</v>
      </c>
      <c r="B53" s="81">
        <v>44021</v>
      </c>
      <c r="C53" s="66">
        <v>15</v>
      </c>
      <c r="D53" s="66">
        <v>55</v>
      </c>
      <c r="E53" s="66">
        <v>15</v>
      </c>
      <c r="F53" s="66">
        <v>55</v>
      </c>
    </row>
    <row r="54" spans="1:6">
      <c r="A54" s="69">
        <v>10</v>
      </c>
      <c r="B54" s="81">
        <v>44022</v>
      </c>
      <c r="C54" s="66">
        <v>15</v>
      </c>
      <c r="D54" s="66">
        <v>60</v>
      </c>
      <c r="E54" s="66">
        <v>15</v>
      </c>
      <c r="F54" s="66">
        <v>60</v>
      </c>
    </row>
    <row r="55" spans="1:6">
      <c r="A55" s="69">
        <v>11</v>
      </c>
      <c r="B55" s="81">
        <v>44023</v>
      </c>
      <c r="C55" s="66">
        <v>12</v>
      </c>
      <c r="D55" s="66">
        <v>40</v>
      </c>
      <c r="E55" s="66">
        <v>12</v>
      </c>
      <c r="F55" s="66">
        <v>40</v>
      </c>
    </row>
    <row r="56" spans="1:6">
      <c r="A56" s="69">
        <v>12</v>
      </c>
      <c r="B56" s="81">
        <v>44024</v>
      </c>
      <c r="C56" s="66">
        <v>13</v>
      </c>
      <c r="D56" s="66">
        <v>50</v>
      </c>
      <c r="E56" s="66">
        <v>13</v>
      </c>
      <c r="F56" s="66">
        <v>50</v>
      </c>
    </row>
    <row r="57" spans="1:6">
      <c r="A57" s="69">
        <v>13</v>
      </c>
      <c r="B57" s="81">
        <v>44025</v>
      </c>
      <c r="C57" s="66">
        <v>10</v>
      </c>
      <c r="D57" s="66">
        <v>40</v>
      </c>
      <c r="E57" s="66">
        <v>10</v>
      </c>
      <c r="F57" s="66">
        <v>40</v>
      </c>
    </row>
    <row r="58" spans="1:6">
      <c r="A58" s="69">
        <v>14</v>
      </c>
      <c r="B58" s="81">
        <v>44026</v>
      </c>
      <c r="C58" s="66">
        <v>10</v>
      </c>
      <c r="D58" s="66">
        <v>40</v>
      </c>
      <c r="E58" s="66">
        <v>10</v>
      </c>
      <c r="F58" s="66">
        <v>40</v>
      </c>
    </row>
    <row r="59" spans="1:6">
      <c r="A59" s="69">
        <v>15</v>
      </c>
      <c r="B59" s="81">
        <v>44027</v>
      </c>
      <c r="C59" s="66">
        <v>12</v>
      </c>
      <c r="D59" s="66">
        <v>48</v>
      </c>
      <c r="E59" s="66">
        <v>12</v>
      </c>
      <c r="F59" s="66">
        <v>48</v>
      </c>
    </row>
    <row r="60" spans="1:6">
      <c r="A60" s="69">
        <v>16</v>
      </c>
      <c r="B60" s="81">
        <v>44028</v>
      </c>
      <c r="C60" s="66">
        <v>11</v>
      </c>
      <c r="D60" s="66">
        <v>46</v>
      </c>
      <c r="E60" s="66">
        <v>11</v>
      </c>
      <c r="F60" s="66">
        <v>46</v>
      </c>
    </row>
    <row r="61" spans="1:6">
      <c r="A61" s="69">
        <v>17</v>
      </c>
      <c r="B61" s="81">
        <v>44029</v>
      </c>
      <c r="C61" s="66">
        <v>12</v>
      </c>
      <c r="D61" s="66">
        <v>48</v>
      </c>
      <c r="E61" s="66">
        <v>12</v>
      </c>
      <c r="F61" s="66">
        <v>48</v>
      </c>
    </row>
    <row r="62" spans="1:6">
      <c r="A62" s="69">
        <v>18</v>
      </c>
      <c r="B62" s="81">
        <v>44030</v>
      </c>
      <c r="C62" s="66">
        <v>13</v>
      </c>
      <c r="D62" s="66">
        <v>49</v>
      </c>
      <c r="E62" s="66">
        <v>13</v>
      </c>
      <c r="F62" s="66">
        <v>49</v>
      </c>
    </row>
    <row r="63" spans="1:6">
      <c r="A63" s="69">
        <v>19</v>
      </c>
      <c r="B63" s="81">
        <v>44031</v>
      </c>
      <c r="C63" s="66">
        <v>14</v>
      </c>
      <c r="D63" s="66">
        <v>40</v>
      </c>
      <c r="E63" s="66">
        <v>14</v>
      </c>
      <c r="F63" s="66">
        <v>40</v>
      </c>
    </row>
    <row r="64" spans="1:6">
      <c r="A64" s="69">
        <v>20</v>
      </c>
      <c r="B64" s="81">
        <v>44032</v>
      </c>
      <c r="C64" s="66">
        <v>14</v>
      </c>
      <c r="D64" s="66">
        <v>50</v>
      </c>
      <c r="E64" s="66">
        <v>14</v>
      </c>
      <c r="F64" s="66">
        <v>50</v>
      </c>
    </row>
    <row r="65" spans="1:6">
      <c r="A65" s="69">
        <v>22</v>
      </c>
      <c r="B65" s="81">
        <v>44034</v>
      </c>
      <c r="C65" s="66">
        <v>26</v>
      </c>
      <c r="D65" s="66">
        <v>90</v>
      </c>
      <c r="E65" s="66">
        <v>26</v>
      </c>
      <c r="F65" s="66">
        <v>90</v>
      </c>
    </row>
    <row r="66" spans="1:6">
      <c r="A66" s="69">
        <v>24</v>
      </c>
      <c r="B66" s="81">
        <v>44036</v>
      </c>
      <c r="C66" s="66">
        <v>25</v>
      </c>
      <c r="D66" s="66">
        <v>90</v>
      </c>
      <c r="E66" s="66">
        <v>25</v>
      </c>
      <c r="F66" s="66">
        <v>90</v>
      </c>
    </row>
    <row r="67" spans="1:6">
      <c r="A67" s="69">
        <v>26</v>
      </c>
      <c r="B67" s="81">
        <v>44038</v>
      </c>
      <c r="C67" s="66">
        <v>43</v>
      </c>
      <c r="D67" s="66">
        <v>120</v>
      </c>
      <c r="E67" s="66">
        <v>43</v>
      </c>
      <c r="F67" s="66">
        <v>120</v>
      </c>
    </row>
    <row r="68" spans="1:6">
      <c r="A68" s="69">
        <v>28</v>
      </c>
      <c r="B68" s="81">
        <v>44040</v>
      </c>
      <c r="C68" s="66">
        <v>26</v>
      </c>
      <c r="D68" s="66">
        <v>100</v>
      </c>
      <c r="E68" s="66">
        <v>26</v>
      </c>
      <c r="F68" s="66">
        <v>100</v>
      </c>
    </row>
    <row r="69" spans="1:6">
      <c r="A69" s="69">
        <v>30</v>
      </c>
      <c r="B69" s="81">
        <v>44042</v>
      </c>
      <c r="C69" s="66">
        <v>20</v>
      </c>
      <c r="D69" s="66">
        <v>96</v>
      </c>
      <c r="E69" s="66">
        <v>20</v>
      </c>
      <c r="F69" s="66">
        <v>96</v>
      </c>
    </row>
    <row r="70" spans="1:6">
      <c r="B70" s="90" t="s">
        <v>6</v>
      </c>
      <c r="C70" s="7">
        <f>SUM(C45:C69)</f>
        <v>381</v>
      </c>
      <c r="D70" s="7">
        <f>SUM(D45:D69)</f>
        <v>1396</v>
      </c>
      <c r="E70" s="7">
        <f>SUM(E45:E69)</f>
        <v>381</v>
      </c>
      <c r="F70" s="7">
        <f>SUM(F45:F69)</f>
        <v>1396</v>
      </c>
    </row>
    <row r="72" spans="1:6">
      <c r="A72" s="276" t="s">
        <v>9</v>
      </c>
      <c r="B72" s="276"/>
      <c r="C72" s="70">
        <f>C70/31</f>
        <v>12.290322580645162</v>
      </c>
      <c r="D72" s="72">
        <f>D70/31</f>
        <v>45.032258064516128</v>
      </c>
      <c r="E72" s="70">
        <f>E70/31</f>
        <v>12.290322580645162</v>
      </c>
      <c r="F72" s="75">
        <f>F70/31</f>
        <v>45.032258064516128</v>
      </c>
    </row>
    <row r="73" spans="1:6">
      <c r="B73"/>
    </row>
  </sheetData>
  <mergeCells count="16">
    <mergeCell ref="A42:F42"/>
    <mergeCell ref="A36:B36"/>
    <mergeCell ref="A38:B38"/>
    <mergeCell ref="A2:L2"/>
    <mergeCell ref="A3:A4"/>
    <mergeCell ref="B3:B4"/>
    <mergeCell ref="C3:D3"/>
    <mergeCell ref="E3:F3"/>
    <mergeCell ref="G3:H3"/>
    <mergeCell ref="I3:J3"/>
    <mergeCell ref="K3:L3"/>
    <mergeCell ref="A72:B72"/>
    <mergeCell ref="A43:A44"/>
    <mergeCell ref="B43:B44"/>
    <mergeCell ref="C43:D43"/>
    <mergeCell ref="E43:F43"/>
  </mergeCells>
  <pageMargins left="0.7" right="0.7" top="0.25" bottom="0.5" header="0.3" footer="0.3"/>
  <pageSetup scale="9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64"/>
  <sheetViews>
    <sheetView topLeftCell="A49" workbookViewId="0">
      <selection activeCell="M61" sqref="M61"/>
    </sheetView>
  </sheetViews>
  <sheetFormatPr defaultRowHeight="15"/>
  <cols>
    <col min="1" max="1" width="5.140625" bestFit="1" customWidth="1"/>
    <col min="2" max="2" width="11.5703125" style="63" customWidth="1"/>
  </cols>
  <sheetData>
    <row r="2" spans="1:12" ht="14.25" customHeight="1">
      <c r="A2" s="292" t="s">
        <v>26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</row>
    <row r="3" spans="1:12">
      <c r="A3" s="278" t="s">
        <v>0</v>
      </c>
      <c r="B3" s="279" t="s">
        <v>1</v>
      </c>
      <c r="C3" s="280" t="s">
        <v>2</v>
      </c>
      <c r="D3" s="280"/>
      <c r="E3" s="281" t="s">
        <v>3</v>
      </c>
      <c r="F3" s="281"/>
      <c r="G3" s="282" t="s">
        <v>4</v>
      </c>
      <c r="H3" s="282"/>
      <c r="I3" s="283" t="s">
        <v>5</v>
      </c>
      <c r="J3" s="283"/>
      <c r="K3" s="284" t="s">
        <v>6</v>
      </c>
      <c r="L3" s="284"/>
    </row>
    <row r="4" spans="1:12">
      <c r="A4" s="278"/>
      <c r="B4" s="279"/>
      <c r="C4" s="10" t="s">
        <v>7</v>
      </c>
      <c r="D4" s="10" t="s">
        <v>8</v>
      </c>
      <c r="E4" s="11" t="s">
        <v>7</v>
      </c>
      <c r="F4" s="11" t="s">
        <v>8</v>
      </c>
      <c r="G4" s="12" t="s">
        <v>7</v>
      </c>
      <c r="H4" s="12" t="s">
        <v>8</v>
      </c>
      <c r="I4" s="79" t="s">
        <v>7</v>
      </c>
      <c r="J4" s="79" t="s">
        <v>8</v>
      </c>
      <c r="K4" s="14" t="s">
        <v>7</v>
      </c>
      <c r="L4" s="14" t="s">
        <v>8</v>
      </c>
    </row>
    <row r="5" spans="1:12">
      <c r="A5" s="15">
        <v>1</v>
      </c>
      <c r="B5" s="81">
        <v>44044</v>
      </c>
      <c r="C5" s="15" t="s">
        <v>31</v>
      </c>
      <c r="D5" s="15" t="s">
        <v>31</v>
      </c>
      <c r="E5" s="15" t="s">
        <v>31</v>
      </c>
      <c r="F5" s="15" t="s">
        <v>31</v>
      </c>
      <c r="G5" s="15" t="s">
        <v>31</v>
      </c>
      <c r="H5" s="15" t="s">
        <v>31</v>
      </c>
      <c r="I5" s="15" t="s">
        <v>31</v>
      </c>
      <c r="J5" s="15" t="s">
        <v>31</v>
      </c>
      <c r="K5" s="16" t="s">
        <v>31</v>
      </c>
      <c r="L5" s="16" t="s">
        <v>31</v>
      </c>
    </row>
    <row r="6" spans="1:12">
      <c r="A6" s="15">
        <v>2</v>
      </c>
      <c r="B6" s="81">
        <v>44045</v>
      </c>
      <c r="C6" s="15">
        <v>32</v>
      </c>
      <c r="D6" s="15">
        <v>80</v>
      </c>
      <c r="E6" s="15">
        <v>54</v>
      </c>
      <c r="F6" s="15">
        <v>110</v>
      </c>
      <c r="G6" s="15">
        <v>3</v>
      </c>
      <c r="H6" s="15">
        <v>10</v>
      </c>
      <c r="I6" s="15">
        <v>2</v>
      </c>
      <c r="J6" s="15">
        <v>2</v>
      </c>
      <c r="K6" s="16">
        <f t="shared" ref="K6:K34" si="0">SUM(C6,E6,G6,I6)</f>
        <v>91</v>
      </c>
      <c r="L6" s="16">
        <f t="shared" ref="L6:L34" si="1">SUM(D6,F6,H6,J6)</f>
        <v>202</v>
      </c>
    </row>
    <row r="7" spans="1:12">
      <c r="A7" s="15">
        <v>3</v>
      </c>
      <c r="B7" s="81">
        <v>44046</v>
      </c>
      <c r="C7" s="15">
        <v>40</v>
      </c>
      <c r="D7" s="15">
        <v>100</v>
      </c>
      <c r="E7" s="15">
        <v>80</v>
      </c>
      <c r="F7" s="15">
        <v>160</v>
      </c>
      <c r="G7" s="15"/>
      <c r="H7" s="15"/>
      <c r="I7" s="15"/>
      <c r="J7" s="15"/>
      <c r="K7" s="16">
        <f t="shared" si="0"/>
        <v>120</v>
      </c>
      <c r="L7" s="16">
        <f t="shared" si="1"/>
        <v>260</v>
      </c>
    </row>
    <row r="8" spans="1:12">
      <c r="A8" s="15">
        <v>4</v>
      </c>
      <c r="B8" s="81">
        <v>44047</v>
      </c>
      <c r="C8" s="15">
        <v>25</v>
      </c>
      <c r="D8" s="15">
        <v>60</v>
      </c>
      <c r="E8" s="15">
        <v>40</v>
      </c>
      <c r="F8" s="15">
        <v>120</v>
      </c>
      <c r="G8" s="15">
        <v>1</v>
      </c>
      <c r="H8" s="15">
        <v>5</v>
      </c>
      <c r="I8" s="15">
        <v>4</v>
      </c>
      <c r="J8" s="15">
        <v>3</v>
      </c>
      <c r="K8" s="16">
        <f t="shared" si="0"/>
        <v>70</v>
      </c>
      <c r="L8" s="16">
        <f t="shared" si="1"/>
        <v>188</v>
      </c>
    </row>
    <row r="9" spans="1:12">
      <c r="A9" s="15">
        <v>5</v>
      </c>
      <c r="B9" s="81">
        <v>44048</v>
      </c>
      <c r="C9" s="104" t="s">
        <v>31</v>
      </c>
      <c r="D9" s="104" t="s">
        <v>31</v>
      </c>
      <c r="E9" s="104" t="s">
        <v>31</v>
      </c>
      <c r="F9" s="104" t="s">
        <v>31</v>
      </c>
      <c r="G9" s="104" t="s">
        <v>31</v>
      </c>
      <c r="H9" s="104" t="s">
        <v>31</v>
      </c>
      <c r="I9" s="104" t="s">
        <v>31</v>
      </c>
      <c r="J9" s="104" t="s">
        <v>31</v>
      </c>
      <c r="K9" s="104" t="s">
        <v>31</v>
      </c>
      <c r="L9" s="104" t="s">
        <v>31</v>
      </c>
    </row>
    <row r="10" spans="1:12">
      <c r="A10" s="15">
        <v>6</v>
      </c>
      <c r="B10" s="81">
        <v>44049</v>
      </c>
      <c r="C10" s="104" t="s">
        <v>31</v>
      </c>
      <c r="D10" s="104" t="s">
        <v>31</v>
      </c>
      <c r="E10" s="104" t="s">
        <v>31</v>
      </c>
      <c r="F10" s="104" t="s">
        <v>31</v>
      </c>
      <c r="G10" s="104" t="s">
        <v>31</v>
      </c>
      <c r="H10" s="104" t="s">
        <v>31</v>
      </c>
      <c r="I10" s="104" t="s">
        <v>31</v>
      </c>
      <c r="J10" s="104" t="s">
        <v>31</v>
      </c>
      <c r="K10" s="104" t="s">
        <v>31</v>
      </c>
      <c r="L10" s="104" t="s">
        <v>31</v>
      </c>
    </row>
    <row r="11" spans="1:12">
      <c r="A11" s="15">
        <v>7</v>
      </c>
      <c r="B11" s="81">
        <v>44050</v>
      </c>
      <c r="C11" s="104" t="s">
        <v>31</v>
      </c>
      <c r="D11" s="104" t="s">
        <v>31</v>
      </c>
      <c r="E11" s="104" t="s">
        <v>31</v>
      </c>
      <c r="F11" s="104" t="s">
        <v>31</v>
      </c>
      <c r="G11" s="104" t="s">
        <v>31</v>
      </c>
      <c r="H11" s="104" t="s">
        <v>31</v>
      </c>
      <c r="I11" s="104" t="s">
        <v>31</v>
      </c>
      <c r="J11" s="104" t="s">
        <v>31</v>
      </c>
      <c r="K11" s="104" t="s">
        <v>31</v>
      </c>
      <c r="L11" s="104" t="s">
        <v>31</v>
      </c>
    </row>
    <row r="12" spans="1:12">
      <c r="A12" s="15">
        <v>8</v>
      </c>
      <c r="B12" s="81">
        <v>44051</v>
      </c>
      <c r="C12" s="15">
        <v>36</v>
      </c>
      <c r="D12" s="15">
        <v>80</v>
      </c>
      <c r="E12" s="15">
        <v>53</v>
      </c>
      <c r="F12" s="15">
        <v>140</v>
      </c>
      <c r="G12" s="15">
        <v>4</v>
      </c>
      <c r="H12" s="15">
        <v>15</v>
      </c>
      <c r="I12" s="15">
        <v>8</v>
      </c>
      <c r="J12" s="15">
        <v>10</v>
      </c>
      <c r="K12" s="16">
        <f t="shared" si="0"/>
        <v>101</v>
      </c>
      <c r="L12" s="16">
        <f t="shared" si="1"/>
        <v>245</v>
      </c>
    </row>
    <row r="13" spans="1:12">
      <c r="A13" s="15">
        <v>9</v>
      </c>
      <c r="B13" s="81">
        <v>44052</v>
      </c>
      <c r="C13" s="104" t="s">
        <v>31</v>
      </c>
      <c r="D13" s="104" t="s">
        <v>31</v>
      </c>
      <c r="E13" s="104" t="s">
        <v>31</v>
      </c>
      <c r="F13" s="104" t="s">
        <v>31</v>
      </c>
      <c r="G13" s="104" t="s">
        <v>31</v>
      </c>
      <c r="H13" s="104" t="s">
        <v>31</v>
      </c>
      <c r="I13" s="104" t="s">
        <v>31</v>
      </c>
      <c r="J13" s="104" t="s">
        <v>31</v>
      </c>
      <c r="K13" s="104" t="s">
        <v>31</v>
      </c>
      <c r="L13" s="104" t="s">
        <v>31</v>
      </c>
    </row>
    <row r="14" spans="1:12">
      <c r="A14" s="15">
        <v>10</v>
      </c>
      <c r="B14" s="81">
        <v>44053</v>
      </c>
      <c r="C14" s="104" t="s">
        <v>31</v>
      </c>
      <c r="D14" s="104" t="s">
        <v>31</v>
      </c>
      <c r="E14" s="104" t="s">
        <v>31</v>
      </c>
      <c r="F14" s="104" t="s">
        <v>31</v>
      </c>
      <c r="G14" s="104" t="s">
        <v>31</v>
      </c>
      <c r="H14" s="104" t="s">
        <v>31</v>
      </c>
      <c r="I14" s="104" t="s">
        <v>31</v>
      </c>
      <c r="J14" s="104" t="s">
        <v>31</v>
      </c>
      <c r="K14" s="104" t="s">
        <v>31</v>
      </c>
      <c r="L14" s="104" t="s">
        <v>31</v>
      </c>
    </row>
    <row r="15" spans="1:12">
      <c r="A15" s="15">
        <v>11</v>
      </c>
      <c r="B15" s="81">
        <v>44054</v>
      </c>
      <c r="C15" s="15">
        <v>23</v>
      </c>
      <c r="D15" s="15">
        <v>60</v>
      </c>
      <c r="E15" s="15">
        <v>71</v>
      </c>
      <c r="F15" s="15">
        <v>180</v>
      </c>
      <c r="G15" s="15">
        <v>10</v>
      </c>
      <c r="H15" s="15">
        <v>40</v>
      </c>
      <c r="I15" s="15">
        <v>4</v>
      </c>
      <c r="J15" s="15">
        <v>5</v>
      </c>
      <c r="K15" s="16">
        <f t="shared" si="0"/>
        <v>108</v>
      </c>
      <c r="L15" s="16">
        <f t="shared" si="1"/>
        <v>285</v>
      </c>
    </row>
    <row r="16" spans="1:12">
      <c r="A16" s="15">
        <v>12</v>
      </c>
      <c r="B16" s="81">
        <v>44055</v>
      </c>
      <c r="C16" s="104" t="s">
        <v>31</v>
      </c>
      <c r="D16" s="104" t="s">
        <v>31</v>
      </c>
      <c r="E16" s="104" t="s">
        <v>31</v>
      </c>
      <c r="F16" s="104" t="s">
        <v>31</v>
      </c>
      <c r="G16" s="104" t="s">
        <v>31</v>
      </c>
      <c r="H16" s="104" t="s">
        <v>31</v>
      </c>
      <c r="I16" s="104" t="s">
        <v>31</v>
      </c>
      <c r="J16" s="104" t="s">
        <v>31</v>
      </c>
      <c r="K16" s="104" t="s">
        <v>31</v>
      </c>
      <c r="L16" s="104" t="s">
        <v>31</v>
      </c>
    </row>
    <row r="17" spans="1:12">
      <c r="A17" s="15">
        <v>13</v>
      </c>
      <c r="B17" s="81">
        <v>44056</v>
      </c>
      <c r="C17" s="104" t="s">
        <v>31</v>
      </c>
      <c r="D17" s="104" t="s">
        <v>31</v>
      </c>
      <c r="E17" s="104" t="s">
        <v>31</v>
      </c>
      <c r="F17" s="104" t="s">
        <v>31</v>
      </c>
      <c r="G17" s="104" t="s">
        <v>31</v>
      </c>
      <c r="H17" s="104" t="s">
        <v>31</v>
      </c>
      <c r="I17" s="104" t="s">
        <v>31</v>
      </c>
      <c r="J17" s="104" t="s">
        <v>31</v>
      </c>
      <c r="K17" s="104" t="s">
        <v>31</v>
      </c>
      <c r="L17" s="104" t="s">
        <v>31</v>
      </c>
    </row>
    <row r="18" spans="1:12">
      <c r="A18" s="15">
        <v>14</v>
      </c>
      <c r="B18" s="81">
        <v>44057</v>
      </c>
      <c r="C18" s="104" t="s">
        <v>31</v>
      </c>
      <c r="D18" s="104" t="s">
        <v>31</v>
      </c>
      <c r="E18" s="104" t="s">
        <v>31</v>
      </c>
      <c r="F18" s="104" t="s">
        <v>31</v>
      </c>
      <c r="G18" s="104" t="s">
        <v>31</v>
      </c>
      <c r="H18" s="104" t="s">
        <v>31</v>
      </c>
      <c r="I18" s="104" t="s">
        <v>31</v>
      </c>
      <c r="J18" s="104" t="s">
        <v>31</v>
      </c>
      <c r="K18" s="104" t="s">
        <v>31</v>
      </c>
      <c r="L18" s="104" t="s">
        <v>31</v>
      </c>
    </row>
    <row r="19" spans="1:12">
      <c r="A19" s="15">
        <v>15</v>
      </c>
      <c r="B19" s="81">
        <v>44058</v>
      </c>
      <c r="C19" s="15">
        <v>30</v>
      </c>
      <c r="D19" s="15">
        <v>70</v>
      </c>
      <c r="E19" s="15">
        <v>120</v>
      </c>
      <c r="F19" s="15">
        <v>200</v>
      </c>
      <c r="G19" s="15">
        <v>5</v>
      </c>
      <c r="H19" s="15">
        <v>30</v>
      </c>
      <c r="I19" s="15">
        <v>6</v>
      </c>
      <c r="J19" s="15">
        <v>10</v>
      </c>
      <c r="K19" s="16">
        <f t="shared" si="0"/>
        <v>161</v>
      </c>
      <c r="L19" s="16">
        <f t="shared" si="1"/>
        <v>310</v>
      </c>
    </row>
    <row r="20" spans="1:12">
      <c r="A20" s="15">
        <v>16</v>
      </c>
      <c r="B20" s="81">
        <v>44059</v>
      </c>
      <c r="C20" s="15">
        <v>63</v>
      </c>
      <c r="D20" s="15">
        <v>120</v>
      </c>
      <c r="E20" s="15">
        <v>100</v>
      </c>
      <c r="F20" s="15">
        <v>200</v>
      </c>
      <c r="G20" s="15"/>
      <c r="H20" s="15"/>
      <c r="I20" s="15"/>
      <c r="J20" s="15"/>
      <c r="K20" s="16">
        <f t="shared" si="0"/>
        <v>163</v>
      </c>
      <c r="L20" s="16">
        <f t="shared" si="1"/>
        <v>320</v>
      </c>
    </row>
    <row r="21" spans="1:12">
      <c r="A21" s="15">
        <v>17</v>
      </c>
      <c r="B21" s="81">
        <v>44060</v>
      </c>
      <c r="C21" s="104" t="s">
        <v>31</v>
      </c>
      <c r="D21" s="104" t="s">
        <v>31</v>
      </c>
      <c r="E21" s="104" t="s">
        <v>31</v>
      </c>
      <c r="F21" s="104" t="s">
        <v>31</v>
      </c>
      <c r="G21" s="104" t="s">
        <v>31</v>
      </c>
      <c r="H21" s="104" t="s">
        <v>31</v>
      </c>
      <c r="I21" s="104" t="s">
        <v>31</v>
      </c>
      <c r="J21" s="104" t="s">
        <v>31</v>
      </c>
      <c r="K21" s="104" t="s">
        <v>31</v>
      </c>
      <c r="L21" s="104" t="s">
        <v>31</v>
      </c>
    </row>
    <row r="22" spans="1:12">
      <c r="A22" s="15">
        <v>18</v>
      </c>
      <c r="B22" s="81">
        <v>44061</v>
      </c>
      <c r="C22" s="15">
        <v>155</v>
      </c>
      <c r="D22" s="15">
        <v>420</v>
      </c>
      <c r="E22" s="15">
        <v>280</v>
      </c>
      <c r="F22" s="15">
        <v>740</v>
      </c>
      <c r="G22" s="15">
        <v>10</v>
      </c>
      <c r="H22" s="15">
        <v>40</v>
      </c>
      <c r="I22" s="15">
        <v>3</v>
      </c>
      <c r="J22" s="15">
        <v>5</v>
      </c>
      <c r="K22" s="16">
        <f t="shared" si="0"/>
        <v>448</v>
      </c>
      <c r="L22" s="16">
        <f t="shared" si="1"/>
        <v>1205</v>
      </c>
    </row>
    <row r="23" spans="1:12">
      <c r="A23" s="15">
        <v>19</v>
      </c>
      <c r="B23" s="81">
        <v>44062</v>
      </c>
      <c r="C23" s="104" t="s">
        <v>31</v>
      </c>
      <c r="D23" s="104" t="s">
        <v>31</v>
      </c>
      <c r="E23" s="104" t="s">
        <v>31</v>
      </c>
      <c r="F23" s="104" t="s">
        <v>31</v>
      </c>
      <c r="G23" s="104" t="s">
        <v>31</v>
      </c>
      <c r="H23" s="104" t="s">
        <v>31</v>
      </c>
      <c r="I23" s="104" t="s">
        <v>31</v>
      </c>
      <c r="J23" s="104" t="s">
        <v>31</v>
      </c>
      <c r="K23" s="104" t="s">
        <v>31</v>
      </c>
      <c r="L23" s="104" t="s">
        <v>31</v>
      </c>
    </row>
    <row r="24" spans="1:12">
      <c r="A24" s="15">
        <v>20</v>
      </c>
      <c r="B24" s="81">
        <v>44063</v>
      </c>
      <c r="C24" s="15">
        <v>50</v>
      </c>
      <c r="D24" s="15">
        <v>150</v>
      </c>
      <c r="E24" s="15">
        <v>70</v>
      </c>
      <c r="F24" s="15">
        <v>240</v>
      </c>
      <c r="G24" s="15">
        <v>7</v>
      </c>
      <c r="H24" s="15">
        <v>50</v>
      </c>
      <c r="I24" s="15">
        <v>6</v>
      </c>
      <c r="J24" s="15">
        <v>10</v>
      </c>
      <c r="K24" s="16">
        <f t="shared" si="0"/>
        <v>133</v>
      </c>
      <c r="L24" s="16">
        <f t="shared" si="1"/>
        <v>450</v>
      </c>
    </row>
    <row r="25" spans="1:12">
      <c r="A25" s="15">
        <v>21</v>
      </c>
      <c r="B25" s="81">
        <v>44064</v>
      </c>
      <c r="C25" s="15">
        <v>55</v>
      </c>
      <c r="D25" s="15">
        <v>165</v>
      </c>
      <c r="E25" s="15">
        <v>80</v>
      </c>
      <c r="F25" s="15">
        <v>250</v>
      </c>
      <c r="G25" s="15">
        <v>4</v>
      </c>
      <c r="H25" s="15">
        <v>20</v>
      </c>
      <c r="I25" s="15" t="s">
        <v>31</v>
      </c>
      <c r="J25" s="15" t="s">
        <v>31</v>
      </c>
      <c r="K25" s="16">
        <f t="shared" si="0"/>
        <v>139</v>
      </c>
      <c r="L25" s="16">
        <f t="shared" si="1"/>
        <v>435</v>
      </c>
    </row>
    <row r="26" spans="1:12">
      <c r="A26" s="15">
        <v>22</v>
      </c>
      <c r="B26" s="81">
        <v>44065</v>
      </c>
      <c r="C26" s="15">
        <v>40</v>
      </c>
      <c r="D26" s="15">
        <v>160</v>
      </c>
      <c r="E26" s="15">
        <v>80</v>
      </c>
      <c r="F26" s="15">
        <v>260</v>
      </c>
      <c r="G26" s="15" t="s">
        <v>31</v>
      </c>
      <c r="H26" s="15" t="s">
        <v>31</v>
      </c>
      <c r="I26" s="15" t="s">
        <v>31</v>
      </c>
      <c r="J26" s="15" t="s">
        <v>31</v>
      </c>
      <c r="K26" s="16">
        <f t="shared" si="0"/>
        <v>120</v>
      </c>
      <c r="L26" s="16">
        <f t="shared" si="1"/>
        <v>420</v>
      </c>
    </row>
    <row r="27" spans="1:12">
      <c r="A27" s="15">
        <v>23</v>
      </c>
      <c r="B27" s="81">
        <v>44066</v>
      </c>
      <c r="C27" s="15">
        <v>15</v>
      </c>
      <c r="D27" s="15">
        <v>75</v>
      </c>
      <c r="E27" s="15">
        <v>87</v>
      </c>
      <c r="F27" s="15">
        <v>350</v>
      </c>
      <c r="G27" s="15">
        <v>5</v>
      </c>
      <c r="H27" s="15">
        <v>25</v>
      </c>
      <c r="I27" s="15">
        <v>2</v>
      </c>
      <c r="J27" s="15">
        <v>3</v>
      </c>
      <c r="K27" s="16">
        <f t="shared" si="0"/>
        <v>109</v>
      </c>
      <c r="L27" s="16">
        <f t="shared" si="1"/>
        <v>453</v>
      </c>
    </row>
    <row r="28" spans="1:12">
      <c r="A28" s="15">
        <v>24</v>
      </c>
      <c r="B28" s="81">
        <v>44067</v>
      </c>
      <c r="C28" s="15">
        <v>13</v>
      </c>
      <c r="D28" s="15">
        <v>60</v>
      </c>
      <c r="E28" s="15">
        <v>40</v>
      </c>
      <c r="F28" s="15">
        <v>120</v>
      </c>
      <c r="G28" s="15">
        <v>3</v>
      </c>
      <c r="H28" s="15">
        <v>15</v>
      </c>
      <c r="I28" s="15">
        <v>2</v>
      </c>
      <c r="J28" s="15">
        <v>4</v>
      </c>
      <c r="K28" s="16">
        <f t="shared" si="0"/>
        <v>58</v>
      </c>
      <c r="L28" s="16">
        <f t="shared" si="1"/>
        <v>199</v>
      </c>
    </row>
    <row r="29" spans="1:12">
      <c r="A29" s="15">
        <v>25</v>
      </c>
      <c r="B29" s="81">
        <v>44068</v>
      </c>
      <c r="C29" s="15">
        <v>17</v>
      </c>
      <c r="D29" s="15">
        <v>80</v>
      </c>
      <c r="E29" s="15">
        <v>57</v>
      </c>
      <c r="F29" s="15">
        <v>180</v>
      </c>
      <c r="G29" s="15" t="s">
        <v>31</v>
      </c>
      <c r="H29" s="15" t="s">
        <v>31</v>
      </c>
      <c r="I29" s="15">
        <v>6</v>
      </c>
      <c r="J29" s="15">
        <v>10</v>
      </c>
      <c r="K29" s="16">
        <f t="shared" si="0"/>
        <v>80</v>
      </c>
      <c r="L29" s="16">
        <f t="shared" si="1"/>
        <v>270</v>
      </c>
    </row>
    <row r="30" spans="1:12">
      <c r="A30" s="15">
        <v>26</v>
      </c>
      <c r="B30" s="81">
        <v>44069</v>
      </c>
      <c r="C30" s="15">
        <v>30</v>
      </c>
      <c r="D30" s="15">
        <v>120</v>
      </c>
      <c r="E30" s="15">
        <v>60</v>
      </c>
      <c r="F30" s="15">
        <v>200</v>
      </c>
      <c r="G30" s="15">
        <v>12</v>
      </c>
      <c r="H30" s="15">
        <v>70</v>
      </c>
      <c r="I30" s="15" t="s">
        <v>31</v>
      </c>
      <c r="J30" s="15" t="s">
        <v>31</v>
      </c>
      <c r="K30" s="16">
        <f t="shared" si="0"/>
        <v>102</v>
      </c>
      <c r="L30" s="16">
        <f t="shared" si="1"/>
        <v>390</v>
      </c>
    </row>
    <row r="31" spans="1:12">
      <c r="A31" s="15">
        <v>27</v>
      </c>
      <c r="B31" s="81">
        <v>44070</v>
      </c>
      <c r="C31" s="15">
        <v>13</v>
      </c>
      <c r="D31" s="15">
        <v>55</v>
      </c>
      <c r="E31" s="15">
        <v>74</v>
      </c>
      <c r="F31" s="15">
        <v>160</v>
      </c>
      <c r="G31" s="15">
        <v>1</v>
      </c>
      <c r="H31" s="15">
        <v>4</v>
      </c>
      <c r="I31" s="15">
        <v>1</v>
      </c>
      <c r="J31" s="15">
        <v>2</v>
      </c>
      <c r="K31" s="16">
        <f t="shared" si="0"/>
        <v>89</v>
      </c>
      <c r="L31" s="16">
        <f t="shared" si="1"/>
        <v>221</v>
      </c>
    </row>
    <row r="32" spans="1:12">
      <c r="A32" s="15">
        <v>28</v>
      </c>
      <c r="B32" s="81">
        <v>44071</v>
      </c>
      <c r="C32" s="15">
        <v>6</v>
      </c>
      <c r="D32" s="15">
        <v>20</v>
      </c>
      <c r="E32" s="15">
        <v>67</v>
      </c>
      <c r="F32" s="15">
        <v>120</v>
      </c>
      <c r="G32" s="15">
        <v>1</v>
      </c>
      <c r="H32" s="15">
        <v>4</v>
      </c>
      <c r="I32" s="15">
        <v>3</v>
      </c>
      <c r="J32" s="15">
        <v>2</v>
      </c>
      <c r="K32" s="16">
        <f t="shared" si="0"/>
        <v>77</v>
      </c>
      <c r="L32" s="16">
        <f t="shared" si="1"/>
        <v>146</v>
      </c>
    </row>
    <row r="33" spans="1:12">
      <c r="A33" s="15">
        <v>29</v>
      </c>
      <c r="B33" s="81">
        <v>44072</v>
      </c>
      <c r="C33" s="104" t="s">
        <v>31</v>
      </c>
      <c r="D33" s="104" t="s">
        <v>31</v>
      </c>
      <c r="E33" s="104" t="s">
        <v>31</v>
      </c>
      <c r="F33" s="104" t="s">
        <v>31</v>
      </c>
      <c r="G33" s="104" t="s">
        <v>31</v>
      </c>
      <c r="H33" s="104" t="s">
        <v>31</v>
      </c>
      <c r="I33" s="104" t="s">
        <v>31</v>
      </c>
      <c r="J33" s="104" t="s">
        <v>31</v>
      </c>
      <c r="K33" s="104" t="s">
        <v>31</v>
      </c>
      <c r="L33" s="104" t="s">
        <v>31</v>
      </c>
    </row>
    <row r="34" spans="1:12">
      <c r="A34" s="15">
        <v>30</v>
      </c>
      <c r="B34" s="81">
        <v>44073</v>
      </c>
      <c r="C34" s="15">
        <v>60</v>
      </c>
      <c r="D34" s="15">
        <v>170</v>
      </c>
      <c r="E34" s="15">
        <v>120</v>
      </c>
      <c r="F34" s="15">
        <v>240</v>
      </c>
      <c r="G34" s="15">
        <v>10</v>
      </c>
      <c r="H34" s="15">
        <v>70</v>
      </c>
      <c r="I34" s="15">
        <v>4</v>
      </c>
      <c r="J34" s="15">
        <v>10</v>
      </c>
      <c r="K34" s="16">
        <f t="shared" si="0"/>
        <v>194</v>
      </c>
      <c r="L34" s="16">
        <f t="shared" si="1"/>
        <v>490</v>
      </c>
    </row>
    <row r="35" spans="1:12">
      <c r="A35" s="15">
        <v>31</v>
      </c>
      <c r="B35" s="81">
        <v>44074</v>
      </c>
      <c r="C35" s="104" t="s">
        <v>31</v>
      </c>
      <c r="D35" s="104" t="s">
        <v>31</v>
      </c>
      <c r="E35" s="104" t="s">
        <v>31</v>
      </c>
      <c r="F35" s="104" t="s">
        <v>31</v>
      </c>
      <c r="G35" s="104" t="s">
        <v>31</v>
      </c>
      <c r="H35" s="104" t="s">
        <v>31</v>
      </c>
      <c r="I35" s="104" t="s">
        <v>31</v>
      </c>
      <c r="J35" s="104" t="s">
        <v>31</v>
      </c>
      <c r="K35" s="104" t="s">
        <v>31</v>
      </c>
      <c r="L35" s="104" t="s">
        <v>31</v>
      </c>
    </row>
    <row r="36" spans="1:12" s="9" customFormat="1" ht="23.25" customHeight="1">
      <c r="A36" s="274" t="s">
        <v>6</v>
      </c>
      <c r="B36" s="275"/>
      <c r="C36" s="21">
        <f t="shared" ref="C36:J36" si="2">SUM(C6:C35)</f>
        <v>703</v>
      </c>
      <c r="D36" s="21">
        <f t="shared" si="2"/>
        <v>2045</v>
      </c>
      <c r="E36" s="21">
        <f t="shared" si="2"/>
        <v>1533</v>
      </c>
      <c r="F36" s="21">
        <f t="shared" si="2"/>
        <v>3970</v>
      </c>
      <c r="G36" s="21">
        <f t="shared" si="2"/>
        <v>76</v>
      </c>
      <c r="H36" s="21">
        <f t="shared" si="2"/>
        <v>398</v>
      </c>
      <c r="I36" s="21">
        <f t="shared" si="2"/>
        <v>51</v>
      </c>
      <c r="J36" s="21">
        <f t="shared" si="2"/>
        <v>76</v>
      </c>
      <c r="K36" s="21">
        <f>SUM(K5:K35)</f>
        <v>2363</v>
      </c>
      <c r="L36" s="21">
        <f>SUM(L5:L35)</f>
        <v>6489</v>
      </c>
    </row>
    <row r="37" spans="1:12">
      <c r="A37" s="18"/>
      <c r="B37" s="82"/>
      <c r="C37" s="18"/>
      <c r="D37" s="18"/>
      <c r="E37" s="18"/>
      <c r="F37" s="18"/>
      <c r="G37" s="18"/>
      <c r="H37" s="18"/>
      <c r="I37" s="18"/>
      <c r="J37" s="18"/>
      <c r="K37" s="19"/>
      <c r="L37" s="19"/>
    </row>
    <row r="38" spans="1:12">
      <c r="A38" s="276" t="s">
        <v>9</v>
      </c>
      <c r="B38" s="276"/>
      <c r="C38" s="17">
        <f>C36/31</f>
        <v>22.677419354838708</v>
      </c>
      <c r="D38" s="29">
        <f t="shared" ref="D38:L38" si="3">D36/31</f>
        <v>65.967741935483872</v>
      </c>
      <c r="E38" s="28">
        <f t="shared" si="3"/>
        <v>49.451612903225808</v>
      </c>
      <c r="F38" s="30">
        <f t="shared" si="3"/>
        <v>128.06451612903226</v>
      </c>
      <c r="G38" s="28">
        <f t="shared" si="3"/>
        <v>2.4516129032258065</v>
      </c>
      <c r="H38" s="31">
        <f t="shared" si="3"/>
        <v>12.838709677419354</v>
      </c>
      <c r="I38" s="28">
        <f t="shared" si="3"/>
        <v>1.6451612903225807</v>
      </c>
      <c r="J38" s="32">
        <f t="shared" si="3"/>
        <v>2.4516129032258065</v>
      </c>
      <c r="K38" s="28">
        <f t="shared" si="3"/>
        <v>76.225806451612897</v>
      </c>
      <c r="L38" s="33">
        <f t="shared" si="3"/>
        <v>209.32258064516128</v>
      </c>
    </row>
    <row r="39" spans="1:12">
      <c r="A39" s="19"/>
      <c r="B39" s="91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2">
      <c r="A40" s="19"/>
      <c r="B40" s="91"/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1:12" ht="34.5" customHeight="1">
      <c r="A41" s="291" t="s">
        <v>63</v>
      </c>
      <c r="B41" s="291"/>
      <c r="C41" s="291"/>
      <c r="D41" s="291"/>
      <c r="E41" s="291"/>
      <c r="F41" s="291"/>
    </row>
    <row r="42" spans="1:12">
      <c r="A42" s="278" t="s">
        <v>0</v>
      </c>
      <c r="B42" s="279" t="s">
        <v>1</v>
      </c>
      <c r="C42" s="281" t="s">
        <v>48</v>
      </c>
      <c r="D42" s="281"/>
      <c r="E42" s="284" t="s">
        <v>6</v>
      </c>
      <c r="F42" s="284"/>
    </row>
    <row r="43" spans="1:12">
      <c r="A43" s="278"/>
      <c r="B43" s="279"/>
      <c r="C43" s="78" t="s">
        <v>7</v>
      </c>
      <c r="D43" s="78" t="s">
        <v>8</v>
      </c>
      <c r="E43" s="80" t="s">
        <v>7</v>
      </c>
      <c r="F43" s="80" t="s">
        <v>8</v>
      </c>
    </row>
    <row r="44" spans="1:12">
      <c r="A44" s="66">
        <v>1</v>
      </c>
      <c r="B44" s="100" t="s">
        <v>49</v>
      </c>
      <c r="C44" s="66">
        <v>20</v>
      </c>
      <c r="D44" s="66">
        <v>100</v>
      </c>
      <c r="E44" s="66">
        <v>20</v>
      </c>
      <c r="F44" s="66">
        <v>100</v>
      </c>
    </row>
    <row r="45" spans="1:12">
      <c r="A45" s="66">
        <v>2</v>
      </c>
      <c r="B45" s="100" t="s">
        <v>50</v>
      </c>
      <c r="C45" s="66">
        <v>12</v>
      </c>
      <c r="D45" s="66">
        <v>56</v>
      </c>
      <c r="E45" s="66">
        <v>12</v>
      </c>
      <c r="F45" s="66">
        <v>56</v>
      </c>
    </row>
    <row r="46" spans="1:12">
      <c r="A46" s="66">
        <v>3</v>
      </c>
      <c r="B46" s="100" t="s">
        <v>51</v>
      </c>
      <c r="C46" s="66">
        <v>21</v>
      </c>
      <c r="D46" s="66">
        <v>101</v>
      </c>
      <c r="E46" s="66">
        <v>21</v>
      </c>
      <c r="F46" s="66">
        <v>101</v>
      </c>
    </row>
    <row r="47" spans="1:12">
      <c r="A47" s="66">
        <v>4</v>
      </c>
      <c r="B47" s="100" t="s">
        <v>52</v>
      </c>
      <c r="C47" s="66">
        <v>45</v>
      </c>
      <c r="D47" s="66">
        <v>175</v>
      </c>
      <c r="E47" s="66">
        <v>45</v>
      </c>
      <c r="F47" s="66">
        <v>175</v>
      </c>
    </row>
    <row r="48" spans="1:12">
      <c r="A48" s="66">
        <v>5</v>
      </c>
      <c r="B48" s="100" t="s">
        <v>53</v>
      </c>
      <c r="C48" s="66">
        <v>25</v>
      </c>
      <c r="D48" s="66">
        <v>92</v>
      </c>
      <c r="E48" s="66">
        <v>25</v>
      </c>
      <c r="F48" s="66">
        <v>92</v>
      </c>
    </row>
    <row r="49" spans="1:6">
      <c r="A49" s="66">
        <v>6</v>
      </c>
      <c r="B49" s="100" t="s">
        <v>54</v>
      </c>
      <c r="C49" s="66">
        <v>45</v>
      </c>
      <c r="D49" s="66">
        <v>185</v>
      </c>
      <c r="E49" s="66">
        <v>45</v>
      </c>
      <c r="F49" s="66">
        <v>185</v>
      </c>
    </row>
    <row r="50" spans="1:6">
      <c r="A50" s="66">
        <v>7</v>
      </c>
      <c r="B50" s="100" t="s">
        <v>55</v>
      </c>
      <c r="C50" s="66">
        <v>27</v>
      </c>
      <c r="D50" s="66">
        <v>94</v>
      </c>
      <c r="E50" s="66">
        <v>27</v>
      </c>
      <c r="F50" s="66">
        <v>94</v>
      </c>
    </row>
    <row r="51" spans="1:6">
      <c r="A51" s="66">
        <v>8</v>
      </c>
      <c r="B51" s="100" t="s">
        <v>56</v>
      </c>
      <c r="C51" s="66">
        <v>40</v>
      </c>
      <c r="D51" s="66">
        <v>176</v>
      </c>
      <c r="E51" s="66">
        <v>40</v>
      </c>
      <c r="F51" s="66">
        <v>176</v>
      </c>
    </row>
    <row r="52" spans="1:6">
      <c r="A52" s="66">
        <v>9</v>
      </c>
      <c r="B52" s="100" t="s">
        <v>58</v>
      </c>
      <c r="C52" s="66">
        <v>36</v>
      </c>
      <c r="D52" s="66">
        <v>144</v>
      </c>
      <c r="E52" s="66">
        <v>36</v>
      </c>
      <c r="F52" s="66">
        <v>144</v>
      </c>
    </row>
    <row r="53" spans="1:6">
      <c r="A53" s="66">
        <v>10</v>
      </c>
      <c r="B53" s="100" t="s">
        <v>57</v>
      </c>
      <c r="C53" s="66">
        <v>15</v>
      </c>
      <c r="D53" s="66">
        <v>65</v>
      </c>
      <c r="E53" s="66">
        <v>15</v>
      </c>
      <c r="F53" s="66">
        <v>65</v>
      </c>
    </row>
    <row r="54" spans="1:6">
      <c r="A54" s="66">
        <v>11</v>
      </c>
      <c r="B54" s="100" t="s">
        <v>59</v>
      </c>
      <c r="C54" s="66">
        <v>27</v>
      </c>
      <c r="D54" s="66">
        <v>135</v>
      </c>
      <c r="E54" s="66">
        <v>27</v>
      </c>
      <c r="F54" s="66">
        <v>135</v>
      </c>
    </row>
    <row r="55" spans="1:6">
      <c r="A55" s="66">
        <v>12</v>
      </c>
      <c r="B55" s="100" t="s">
        <v>60</v>
      </c>
      <c r="C55" s="66">
        <v>13</v>
      </c>
      <c r="D55" s="66">
        <v>70</v>
      </c>
      <c r="E55" s="66">
        <v>13</v>
      </c>
      <c r="F55" s="66">
        <v>70</v>
      </c>
    </row>
    <row r="56" spans="1:6">
      <c r="A56" s="66">
        <v>13</v>
      </c>
      <c r="B56" s="100" t="s">
        <v>61</v>
      </c>
      <c r="C56" s="66">
        <v>22</v>
      </c>
      <c r="D56" s="66">
        <v>110</v>
      </c>
      <c r="E56" s="66">
        <v>22</v>
      </c>
      <c r="F56" s="66">
        <v>110</v>
      </c>
    </row>
    <row r="57" spans="1:6">
      <c r="A57" s="66">
        <v>14</v>
      </c>
      <c r="B57" s="100" t="s">
        <v>62</v>
      </c>
      <c r="C57" s="66">
        <v>20</v>
      </c>
      <c r="D57" s="66">
        <v>100</v>
      </c>
      <c r="E57" s="66">
        <v>20</v>
      </c>
      <c r="F57" s="66">
        <v>100</v>
      </c>
    </row>
    <row r="58" spans="1:6" s="56" customFormat="1" ht="22.5" customHeight="1">
      <c r="B58" s="90" t="s">
        <v>6</v>
      </c>
      <c r="C58" s="7">
        <f>SUM(C44:C57)</f>
        <v>368</v>
      </c>
      <c r="D58" s="7">
        <f>SUM(D44:D57)</f>
        <v>1603</v>
      </c>
      <c r="E58" s="7">
        <f>SUM(E44:E57)</f>
        <v>368</v>
      </c>
      <c r="F58" s="7">
        <f>SUM(F44:F57)</f>
        <v>1603</v>
      </c>
    </row>
    <row r="60" spans="1:6">
      <c r="A60" s="276" t="s">
        <v>9</v>
      </c>
      <c r="B60" s="276"/>
      <c r="C60" s="77">
        <f>C58/31</f>
        <v>11.870967741935484</v>
      </c>
      <c r="D60" s="78">
        <f>D58/31</f>
        <v>51.70967741935484</v>
      </c>
      <c r="E60" s="77">
        <f>E58/31</f>
        <v>11.870967741935484</v>
      </c>
      <c r="F60" s="80">
        <f>F58/31</f>
        <v>51.70967741935484</v>
      </c>
    </row>
    <row r="63" spans="1:6">
      <c r="B63"/>
    </row>
    <row r="64" spans="1:6">
      <c r="B64"/>
    </row>
  </sheetData>
  <mergeCells count="16">
    <mergeCell ref="A60:B60"/>
    <mergeCell ref="A36:B36"/>
    <mergeCell ref="A38:B38"/>
    <mergeCell ref="A2:L2"/>
    <mergeCell ref="A3:A4"/>
    <mergeCell ref="B3:B4"/>
    <mergeCell ref="C3:D3"/>
    <mergeCell ref="E3:F3"/>
    <mergeCell ref="G3:H3"/>
    <mergeCell ref="I3:J3"/>
    <mergeCell ref="K3:L3"/>
    <mergeCell ref="A41:F41"/>
    <mergeCell ref="A42:A43"/>
    <mergeCell ref="B42:B43"/>
    <mergeCell ref="C42:D42"/>
    <mergeCell ref="E42:F42"/>
  </mergeCells>
  <pageMargins left="0.7" right="0.7" top="0.25" bottom="0.2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38"/>
  <sheetViews>
    <sheetView topLeftCell="A22" workbookViewId="0">
      <selection activeCell="Q22" sqref="Q22"/>
    </sheetView>
  </sheetViews>
  <sheetFormatPr defaultRowHeight="15"/>
  <cols>
    <col min="2" max="2" width="12.42578125" style="63" customWidth="1"/>
    <col min="3" max="12" width="10.140625" customWidth="1"/>
  </cols>
  <sheetData>
    <row r="2" spans="1:12" s="64" customFormat="1" ht="25.5">
      <c r="A2" s="247" t="s">
        <v>19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12">
      <c r="A3" s="256" t="s">
        <v>0</v>
      </c>
      <c r="B3" s="257" t="s">
        <v>1</v>
      </c>
      <c r="C3" s="258" t="s">
        <v>2</v>
      </c>
      <c r="D3" s="258"/>
      <c r="E3" s="259" t="s">
        <v>3</v>
      </c>
      <c r="F3" s="259"/>
      <c r="G3" s="260" t="s">
        <v>4</v>
      </c>
      <c r="H3" s="260"/>
      <c r="I3" s="261" t="s">
        <v>5</v>
      </c>
      <c r="J3" s="261"/>
      <c r="K3" s="262" t="s">
        <v>6</v>
      </c>
      <c r="L3" s="262"/>
    </row>
    <row r="4" spans="1:12">
      <c r="A4" s="248"/>
      <c r="B4" s="249"/>
      <c r="C4" s="1" t="s">
        <v>7</v>
      </c>
      <c r="D4" s="1" t="s">
        <v>8</v>
      </c>
      <c r="E4" s="2" t="s">
        <v>7</v>
      </c>
      <c r="F4" s="2" t="s">
        <v>8</v>
      </c>
      <c r="G4" s="3" t="s">
        <v>7</v>
      </c>
      <c r="H4" s="3" t="s">
        <v>8</v>
      </c>
      <c r="I4" s="47" t="s">
        <v>7</v>
      </c>
      <c r="J4" s="47" t="s">
        <v>8</v>
      </c>
      <c r="K4" s="4" t="s">
        <v>7</v>
      </c>
      <c r="L4" s="4" t="s">
        <v>8</v>
      </c>
    </row>
    <row r="5" spans="1:12">
      <c r="A5" s="5">
        <v>1</v>
      </c>
      <c r="B5" s="60">
        <v>43525</v>
      </c>
      <c r="C5" s="6">
        <v>12</v>
      </c>
      <c r="D5" s="6">
        <v>64</v>
      </c>
      <c r="E5" s="6">
        <v>4</v>
      </c>
      <c r="F5" s="6">
        <v>16</v>
      </c>
      <c r="G5" s="6">
        <v>10</v>
      </c>
      <c r="H5" s="6">
        <v>40</v>
      </c>
      <c r="I5" s="6">
        <v>0</v>
      </c>
      <c r="J5" s="6">
        <v>0</v>
      </c>
      <c r="K5" s="7">
        <f>SUM(C5+E5+G5+I5)</f>
        <v>26</v>
      </c>
      <c r="L5" s="7">
        <f t="shared" ref="L5:L36" si="0">SUM(C5:K5)</f>
        <v>172</v>
      </c>
    </row>
    <row r="6" spans="1:12">
      <c r="A6" s="5">
        <v>2</v>
      </c>
      <c r="B6" s="60">
        <v>43526</v>
      </c>
      <c r="C6" s="6" t="s">
        <v>31</v>
      </c>
      <c r="D6" s="6" t="s">
        <v>31</v>
      </c>
      <c r="E6" s="6" t="s">
        <v>31</v>
      </c>
      <c r="F6" s="6" t="s">
        <v>31</v>
      </c>
      <c r="G6" s="6" t="s">
        <v>31</v>
      </c>
      <c r="H6" s="6" t="s">
        <v>31</v>
      </c>
      <c r="I6" s="6" t="s">
        <v>31</v>
      </c>
      <c r="J6" s="6" t="s">
        <v>31</v>
      </c>
      <c r="K6" s="7" t="s">
        <v>31</v>
      </c>
      <c r="L6" s="7" t="s">
        <v>31</v>
      </c>
    </row>
    <row r="7" spans="1:12">
      <c r="A7" s="5">
        <v>3</v>
      </c>
      <c r="B7" s="60">
        <v>43527</v>
      </c>
      <c r="C7" s="34" t="s">
        <v>31</v>
      </c>
      <c r="D7" s="34" t="s">
        <v>31</v>
      </c>
      <c r="E7" s="34" t="s">
        <v>31</v>
      </c>
      <c r="F7" s="34" t="s">
        <v>31</v>
      </c>
      <c r="G7" s="34" t="s">
        <v>31</v>
      </c>
      <c r="H7" s="34" t="s">
        <v>31</v>
      </c>
      <c r="I7" s="34" t="s">
        <v>31</v>
      </c>
      <c r="J7" s="34" t="s">
        <v>31</v>
      </c>
      <c r="K7" s="34" t="s">
        <v>31</v>
      </c>
      <c r="L7" s="34" t="s">
        <v>31</v>
      </c>
    </row>
    <row r="8" spans="1:12">
      <c r="A8" s="5">
        <v>4</v>
      </c>
      <c r="B8" s="60">
        <v>43528</v>
      </c>
      <c r="C8" s="34" t="s">
        <v>31</v>
      </c>
      <c r="D8" s="34" t="s">
        <v>31</v>
      </c>
      <c r="E8" s="34" t="s">
        <v>31</v>
      </c>
      <c r="F8" s="34" t="s">
        <v>31</v>
      </c>
      <c r="G8" s="34" t="s">
        <v>31</v>
      </c>
      <c r="H8" s="34" t="s">
        <v>31</v>
      </c>
      <c r="I8" s="34" t="s">
        <v>31</v>
      </c>
      <c r="J8" s="34" t="s">
        <v>31</v>
      </c>
      <c r="K8" s="34" t="s">
        <v>31</v>
      </c>
      <c r="L8" s="34" t="s">
        <v>31</v>
      </c>
    </row>
    <row r="9" spans="1:12">
      <c r="A9" s="5">
        <v>5</v>
      </c>
      <c r="B9" s="60">
        <v>43529</v>
      </c>
      <c r="C9" s="6">
        <v>45</v>
      </c>
      <c r="D9" s="6">
        <v>140</v>
      </c>
      <c r="E9" s="6">
        <v>47</v>
      </c>
      <c r="F9" s="6">
        <v>145</v>
      </c>
      <c r="G9" s="6">
        <v>67</v>
      </c>
      <c r="H9" s="6">
        <v>138</v>
      </c>
      <c r="I9" s="6">
        <v>9</v>
      </c>
      <c r="J9" s="6">
        <v>21</v>
      </c>
      <c r="K9" s="7">
        <f t="shared" ref="K9:K33" si="1">SUM(C9+E9+G9+I9)</f>
        <v>168</v>
      </c>
      <c r="L9" s="7">
        <f t="shared" si="0"/>
        <v>780</v>
      </c>
    </row>
    <row r="10" spans="1:12">
      <c r="A10" s="5">
        <v>6</v>
      </c>
      <c r="B10" s="60">
        <v>43530</v>
      </c>
      <c r="C10" s="34" t="s">
        <v>31</v>
      </c>
      <c r="D10" s="34" t="s">
        <v>31</v>
      </c>
      <c r="E10" s="34" t="s">
        <v>31</v>
      </c>
      <c r="F10" s="34" t="s">
        <v>31</v>
      </c>
      <c r="G10" s="34" t="s">
        <v>31</v>
      </c>
      <c r="H10" s="34" t="s">
        <v>31</v>
      </c>
      <c r="I10" s="34" t="s">
        <v>31</v>
      </c>
      <c r="J10" s="34" t="s">
        <v>31</v>
      </c>
      <c r="K10" s="34" t="s">
        <v>31</v>
      </c>
      <c r="L10" s="34" t="s">
        <v>31</v>
      </c>
    </row>
    <row r="11" spans="1:12">
      <c r="A11" s="5">
        <v>7</v>
      </c>
      <c r="B11" s="60">
        <v>43531</v>
      </c>
      <c r="C11" s="6">
        <v>18</v>
      </c>
      <c r="D11" s="6">
        <v>32</v>
      </c>
      <c r="E11" s="6">
        <v>30</v>
      </c>
      <c r="F11" s="6">
        <v>70</v>
      </c>
      <c r="G11" s="6">
        <v>8</v>
      </c>
      <c r="H11" s="6">
        <v>25</v>
      </c>
      <c r="I11" s="6">
        <v>0</v>
      </c>
      <c r="J11" s="6">
        <v>0</v>
      </c>
      <c r="K11" s="7">
        <f t="shared" si="1"/>
        <v>56</v>
      </c>
      <c r="L11" s="7">
        <f t="shared" si="0"/>
        <v>239</v>
      </c>
    </row>
    <row r="12" spans="1:12">
      <c r="A12" s="5">
        <v>8</v>
      </c>
      <c r="B12" s="60">
        <v>43532</v>
      </c>
      <c r="C12" s="34" t="s">
        <v>31</v>
      </c>
      <c r="D12" s="34" t="s">
        <v>31</v>
      </c>
      <c r="E12" s="34" t="s">
        <v>31</v>
      </c>
      <c r="F12" s="34" t="s">
        <v>31</v>
      </c>
      <c r="G12" s="34" t="s">
        <v>31</v>
      </c>
      <c r="H12" s="34" t="s">
        <v>31</v>
      </c>
      <c r="I12" s="34" t="s">
        <v>31</v>
      </c>
      <c r="J12" s="34" t="s">
        <v>31</v>
      </c>
      <c r="K12" s="34" t="s">
        <v>31</v>
      </c>
      <c r="L12" s="34" t="s">
        <v>31</v>
      </c>
    </row>
    <row r="13" spans="1:12">
      <c r="A13" s="5">
        <v>9</v>
      </c>
      <c r="B13" s="60">
        <v>43533</v>
      </c>
      <c r="C13" s="6">
        <v>20</v>
      </c>
      <c r="D13" s="6">
        <v>84</v>
      </c>
      <c r="E13" s="6">
        <v>5</v>
      </c>
      <c r="F13" s="6">
        <v>26</v>
      </c>
      <c r="G13" s="6">
        <v>11</v>
      </c>
      <c r="H13" s="6">
        <v>47</v>
      </c>
      <c r="I13" s="6">
        <v>0</v>
      </c>
      <c r="J13" s="6">
        <v>0</v>
      </c>
      <c r="K13" s="7">
        <f t="shared" si="1"/>
        <v>36</v>
      </c>
      <c r="L13" s="7">
        <f t="shared" si="0"/>
        <v>229</v>
      </c>
    </row>
    <row r="14" spans="1:12">
      <c r="A14" s="5">
        <v>10</v>
      </c>
      <c r="B14" s="60">
        <v>43534</v>
      </c>
      <c r="C14" s="34" t="s">
        <v>31</v>
      </c>
      <c r="D14" s="34" t="s">
        <v>31</v>
      </c>
      <c r="E14" s="34" t="s">
        <v>31</v>
      </c>
      <c r="F14" s="34" t="s">
        <v>31</v>
      </c>
      <c r="G14" s="34" t="s">
        <v>31</v>
      </c>
      <c r="H14" s="34" t="s">
        <v>31</v>
      </c>
      <c r="I14" s="34" t="s">
        <v>31</v>
      </c>
      <c r="J14" s="34" t="s">
        <v>31</v>
      </c>
      <c r="K14" s="34" t="s">
        <v>31</v>
      </c>
      <c r="L14" s="34" t="s">
        <v>31</v>
      </c>
    </row>
    <row r="15" spans="1:12">
      <c r="A15" s="5">
        <v>11</v>
      </c>
      <c r="B15" s="60">
        <v>43535</v>
      </c>
      <c r="C15" s="34" t="s">
        <v>31</v>
      </c>
      <c r="D15" s="34" t="s">
        <v>31</v>
      </c>
      <c r="E15" s="34" t="s">
        <v>31</v>
      </c>
      <c r="F15" s="34" t="s">
        <v>31</v>
      </c>
      <c r="G15" s="34" t="s">
        <v>31</v>
      </c>
      <c r="H15" s="34" t="s">
        <v>31</v>
      </c>
      <c r="I15" s="34" t="s">
        <v>31</v>
      </c>
      <c r="J15" s="34" t="s">
        <v>31</v>
      </c>
      <c r="K15" s="34" t="s">
        <v>31</v>
      </c>
      <c r="L15" s="34" t="s">
        <v>31</v>
      </c>
    </row>
    <row r="16" spans="1:12">
      <c r="A16" s="5">
        <v>12</v>
      </c>
      <c r="B16" s="60">
        <v>43536</v>
      </c>
      <c r="C16" s="34" t="s">
        <v>31</v>
      </c>
      <c r="D16" s="34" t="s">
        <v>31</v>
      </c>
      <c r="E16" s="34" t="s">
        <v>31</v>
      </c>
      <c r="F16" s="34" t="s">
        <v>31</v>
      </c>
      <c r="G16" s="34" t="s">
        <v>31</v>
      </c>
      <c r="H16" s="34" t="s">
        <v>31</v>
      </c>
      <c r="I16" s="34" t="s">
        <v>31</v>
      </c>
      <c r="J16" s="34" t="s">
        <v>31</v>
      </c>
      <c r="K16" s="34" t="s">
        <v>31</v>
      </c>
      <c r="L16" s="34" t="s">
        <v>31</v>
      </c>
    </row>
    <row r="17" spans="1:12">
      <c r="A17" s="5">
        <v>13</v>
      </c>
      <c r="B17" s="60">
        <v>43537</v>
      </c>
      <c r="C17" s="6">
        <v>21</v>
      </c>
      <c r="D17" s="6">
        <v>45</v>
      </c>
      <c r="E17" s="6">
        <v>36</v>
      </c>
      <c r="F17" s="6">
        <v>57</v>
      </c>
      <c r="G17" s="6">
        <v>10</v>
      </c>
      <c r="H17" s="6">
        <v>40</v>
      </c>
      <c r="I17" s="6">
        <v>0</v>
      </c>
      <c r="J17" s="6">
        <v>0</v>
      </c>
      <c r="K17" s="7">
        <f t="shared" si="1"/>
        <v>67</v>
      </c>
      <c r="L17" s="7">
        <f t="shared" si="0"/>
        <v>276</v>
      </c>
    </row>
    <row r="18" spans="1:12">
      <c r="A18" s="5">
        <v>14</v>
      </c>
      <c r="B18" s="60">
        <v>43538</v>
      </c>
      <c r="C18" s="34" t="s">
        <v>31</v>
      </c>
      <c r="D18" s="34" t="s">
        <v>31</v>
      </c>
      <c r="E18" s="34" t="s">
        <v>31</v>
      </c>
      <c r="F18" s="34" t="s">
        <v>31</v>
      </c>
      <c r="G18" s="34" t="s">
        <v>31</v>
      </c>
      <c r="H18" s="34" t="s">
        <v>31</v>
      </c>
      <c r="I18" s="34" t="s">
        <v>31</v>
      </c>
      <c r="J18" s="34" t="s">
        <v>31</v>
      </c>
      <c r="K18" s="34" t="s">
        <v>31</v>
      </c>
      <c r="L18" s="34" t="s">
        <v>31</v>
      </c>
    </row>
    <row r="19" spans="1:12">
      <c r="A19" s="5">
        <v>15</v>
      </c>
      <c r="B19" s="60">
        <v>43539</v>
      </c>
      <c r="C19" s="34" t="s">
        <v>31</v>
      </c>
      <c r="D19" s="34" t="s">
        <v>31</v>
      </c>
      <c r="E19" s="34" t="s">
        <v>31</v>
      </c>
      <c r="F19" s="34" t="s">
        <v>31</v>
      </c>
      <c r="G19" s="34" t="s">
        <v>31</v>
      </c>
      <c r="H19" s="34" t="s">
        <v>31</v>
      </c>
      <c r="I19" s="34" t="s">
        <v>31</v>
      </c>
      <c r="J19" s="34" t="s">
        <v>31</v>
      </c>
      <c r="K19" s="34" t="s">
        <v>31</v>
      </c>
      <c r="L19" s="34" t="s">
        <v>31</v>
      </c>
    </row>
    <row r="20" spans="1:12">
      <c r="A20" s="5">
        <v>16</v>
      </c>
      <c r="B20" s="60">
        <v>43540</v>
      </c>
      <c r="C20" s="34" t="s">
        <v>31</v>
      </c>
      <c r="D20" s="34" t="s">
        <v>31</v>
      </c>
      <c r="E20" s="34" t="s">
        <v>31</v>
      </c>
      <c r="F20" s="34" t="s">
        <v>31</v>
      </c>
      <c r="G20" s="34" t="s">
        <v>31</v>
      </c>
      <c r="H20" s="34" t="s">
        <v>31</v>
      </c>
      <c r="I20" s="34" t="s">
        <v>31</v>
      </c>
      <c r="J20" s="34" t="s">
        <v>31</v>
      </c>
      <c r="K20" s="34" t="s">
        <v>31</v>
      </c>
      <c r="L20" s="34" t="s">
        <v>31</v>
      </c>
    </row>
    <row r="21" spans="1:12">
      <c r="A21" s="5">
        <v>17</v>
      </c>
      <c r="B21" s="60">
        <v>43541</v>
      </c>
      <c r="C21" s="34" t="s">
        <v>31</v>
      </c>
      <c r="D21" s="34" t="s">
        <v>31</v>
      </c>
      <c r="E21" s="34" t="s">
        <v>31</v>
      </c>
      <c r="F21" s="34" t="s">
        <v>31</v>
      </c>
      <c r="G21" s="34" t="s">
        <v>31</v>
      </c>
      <c r="H21" s="34" t="s">
        <v>31</v>
      </c>
      <c r="I21" s="34" t="s">
        <v>31</v>
      </c>
      <c r="J21" s="34" t="s">
        <v>31</v>
      </c>
      <c r="K21" s="34" t="s">
        <v>31</v>
      </c>
      <c r="L21" s="34" t="s">
        <v>31</v>
      </c>
    </row>
    <row r="22" spans="1:12">
      <c r="A22" s="5">
        <v>18</v>
      </c>
      <c r="B22" s="60">
        <v>43542</v>
      </c>
      <c r="C22" s="34" t="s">
        <v>31</v>
      </c>
      <c r="D22" s="34" t="s">
        <v>31</v>
      </c>
      <c r="E22" s="34" t="s">
        <v>31</v>
      </c>
      <c r="F22" s="34" t="s">
        <v>31</v>
      </c>
      <c r="G22" s="34" t="s">
        <v>31</v>
      </c>
      <c r="H22" s="34" t="s">
        <v>31</v>
      </c>
      <c r="I22" s="34" t="s">
        <v>31</v>
      </c>
      <c r="J22" s="34" t="s">
        <v>31</v>
      </c>
      <c r="K22" s="34" t="s">
        <v>31</v>
      </c>
      <c r="L22" s="34" t="s">
        <v>31</v>
      </c>
    </row>
    <row r="23" spans="1:12">
      <c r="A23" s="5">
        <v>19</v>
      </c>
      <c r="B23" s="60">
        <v>43543</v>
      </c>
      <c r="C23" s="6">
        <v>25</v>
      </c>
      <c r="D23" s="6">
        <v>89</v>
      </c>
      <c r="E23" s="6">
        <v>40</v>
      </c>
      <c r="F23" s="6">
        <v>210</v>
      </c>
      <c r="G23" s="6">
        <v>30</v>
      </c>
      <c r="H23" s="6">
        <v>73</v>
      </c>
      <c r="I23" s="6">
        <v>15</v>
      </c>
      <c r="J23" s="6">
        <v>75</v>
      </c>
      <c r="K23" s="7">
        <f t="shared" si="1"/>
        <v>110</v>
      </c>
      <c r="L23" s="7">
        <f t="shared" si="0"/>
        <v>667</v>
      </c>
    </row>
    <row r="24" spans="1:12">
      <c r="A24" s="5">
        <v>20</v>
      </c>
      <c r="B24" s="60">
        <v>43544</v>
      </c>
      <c r="C24" s="6">
        <v>12</v>
      </c>
      <c r="D24" s="6">
        <v>65</v>
      </c>
      <c r="E24" s="6">
        <v>14</v>
      </c>
      <c r="F24" s="6">
        <v>35</v>
      </c>
      <c r="G24" s="6">
        <v>0</v>
      </c>
      <c r="H24" s="6">
        <v>0</v>
      </c>
      <c r="I24" s="6">
        <v>1</v>
      </c>
      <c r="J24" s="6">
        <v>1.35</v>
      </c>
      <c r="K24" s="7">
        <f t="shared" si="1"/>
        <v>27</v>
      </c>
      <c r="L24" s="7">
        <f t="shared" si="0"/>
        <v>155.35</v>
      </c>
    </row>
    <row r="25" spans="1:12">
      <c r="A25" s="5">
        <v>21</v>
      </c>
      <c r="B25" s="60">
        <v>43545</v>
      </c>
      <c r="C25" s="34" t="s">
        <v>31</v>
      </c>
      <c r="D25" s="34" t="s">
        <v>31</v>
      </c>
      <c r="E25" s="34" t="s">
        <v>31</v>
      </c>
      <c r="F25" s="34" t="s">
        <v>31</v>
      </c>
      <c r="G25" s="34" t="s">
        <v>31</v>
      </c>
      <c r="H25" s="34" t="s">
        <v>31</v>
      </c>
      <c r="I25" s="34" t="s">
        <v>31</v>
      </c>
      <c r="J25" s="34" t="s">
        <v>31</v>
      </c>
      <c r="K25" s="34" t="s">
        <v>31</v>
      </c>
      <c r="L25" s="34" t="s">
        <v>31</v>
      </c>
    </row>
    <row r="26" spans="1:12">
      <c r="A26" s="5">
        <v>22</v>
      </c>
      <c r="B26" s="60">
        <v>43546</v>
      </c>
      <c r="C26" s="34" t="s">
        <v>31</v>
      </c>
      <c r="D26" s="34" t="s">
        <v>31</v>
      </c>
      <c r="E26" s="34" t="s">
        <v>31</v>
      </c>
      <c r="F26" s="34" t="s">
        <v>31</v>
      </c>
      <c r="G26" s="34" t="s">
        <v>31</v>
      </c>
      <c r="H26" s="34" t="s">
        <v>31</v>
      </c>
      <c r="I26" s="34" t="s">
        <v>31</v>
      </c>
      <c r="J26" s="34" t="s">
        <v>31</v>
      </c>
      <c r="K26" s="34" t="s">
        <v>31</v>
      </c>
      <c r="L26" s="34" t="s">
        <v>31</v>
      </c>
    </row>
    <row r="27" spans="1:12">
      <c r="A27" s="5">
        <v>23</v>
      </c>
      <c r="B27" s="60">
        <v>43547</v>
      </c>
      <c r="C27" s="6">
        <v>11</v>
      </c>
      <c r="D27" s="6">
        <v>41</v>
      </c>
      <c r="E27" s="6">
        <v>29</v>
      </c>
      <c r="F27" s="6">
        <v>52</v>
      </c>
      <c r="G27" s="6">
        <v>5</v>
      </c>
      <c r="H27" s="6">
        <v>11</v>
      </c>
      <c r="I27" s="6">
        <v>0</v>
      </c>
      <c r="J27" s="6">
        <v>0</v>
      </c>
      <c r="K27" s="7">
        <f t="shared" si="1"/>
        <v>45</v>
      </c>
      <c r="L27" s="7">
        <f t="shared" si="0"/>
        <v>194</v>
      </c>
    </row>
    <row r="28" spans="1:12">
      <c r="A28" s="5">
        <v>24</v>
      </c>
      <c r="B28" s="60">
        <v>43548</v>
      </c>
      <c r="C28" s="6">
        <v>12</v>
      </c>
      <c r="D28" s="6">
        <v>70</v>
      </c>
      <c r="E28" s="6">
        <v>38</v>
      </c>
      <c r="F28" s="6">
        <v>50</v>
      </c>
      <c r="G28" s="6">
        <v>8</v>
      </c>
      <c r="H28" s="6">
        <v>12</v>
      </c>
      <c r="I28" s="6">
        <v>0</v>
      </c>
      <c r="J28" s="6">
        <v>0</v>
      </c>
      <c r="K28" s="7">
        <f t="shared" si="1"/>
        <v>58</v>
      </c>
      <c r="L28" s="7">
        <f t="shared" si="0"/>
        <v>248</v>
      </c>
    </row>
    <row r="29" spans="1:12">
      <c r="A29" s="5">
        <v>25</v>
      </c>
      <c r="B29" s="60">
        <v>43549</v>
      </c>
      <c r="C29" s="34" t="s">
        <v>31</v>
      </c>
      <c r="D29" s="34" t="s">
        <v>31</v>
      </c>
      <c r="E29" s="34" t="s">
        <v>31</v>
      </c>
      <c r="F29" s="34" t="s">
        <v>31</v>
      </c>
      <c r="G29" s="34" t="s">
        <v>31</v>
      </c>
      <c r="H29" s="34" t="s">
        <v>31</v>
      </c>
      <c r="I29" s="34" t="s">
        <v>31</v>
      </c>
      <c r="J29" s="34" t="s">
        <v>31</v>
      </c>
      <c r="K29" s="34" t="s">
        <v>31</v>
      </c>
      <c r="L29" s="34" t="s">
        <v>31</v>
      </c>
    </row>
    <row r="30" spans="1:12">
      <c r="A30" s="5">
        <v>26</v>
      </c>
      <c r="B30" s="60">
        <v>43550</v>
      </c>
      <c r="C30" s="34" t="s">
        <v>31</v>
      </c>
      <c r="D30" s="34" t="s">
        <v>31</v>
      </c>
      <c r="E30" s="34" t="s">
        <v>31</v>
      </c>
      <c r="F30" s="34" t="s">
        <v>31</v>
      </c>
      <c r="G30" s="34" t="s">
        <v>31</v>
      </c>
      <c r="H30" s="34" t="s">
        <v>31</v>
      </c>
      <c r="I30" s="34" t="s">
        <v>31</v>
      </c>
      <c r="J30" s="34" t="s">
        <v>31</v>
      </c>
      <c r="K30" s="34" t="s">
        <v>31</v>
      </c>
      <c r="L30" s="34" t="s">
        <v>31</v>
      </c>
    </row>
    <row r="31" spans="1:12">
      <c r="A31" s="5">
        <v>27</v>
      </c>
      <c r="B31" s="60">
        <v>43551</v>
      </c>
      <c r="C31" s="34" t="s">
        <v>31</v>
      </c>
      <c r="D31" s="34" t="s">
        <v>31</v>
      </c>
      <c r="E31" s="34" t="s">
        <v>31</v>
      </c>
      <c r="F31" s="34" t="s">
        <v>31</v>
      </c>
      <c r="G31" s="34" t="s">
        <v>31</v>
      </c>
      <c r="H31" s="34" t="s">
        <v>31</v>
      </c>
      <c r="I31" s="34" t="s">
        <v>31</v>
      </c>
      <c r="J31" s="34" t="s">
        <v>31</v>
      </c>
      <c r="K31" s="34" t="s">
        <v>31</v>
      </c>
      <c r="L31" s="34" t="s">
        <v>31</v>
      </c>
    </row>
    <row r="32" spans="1:12">
      <c r="A32" s="5">
        <v>28</v>
      </c>
      <c r="B32" s="60">
        <v>43552</v>
      </c>
      <c r="C32" s="6">
        <v>6</v>
      </c>
      <c r="D32" s="6">
        <v>20</v>
      </c>
      <c r="E32" s="6">
        <v>13</v>
      </c>
      <c r="F32" s="6">
        <v>32</v>
      </c>
      <c r="G32" s="6">
        <v>4</v>
      </c>
      <c r="H32" s="6">
        <v>13</v>
      </c>
      <c r="I32" s="6">
        <v>0</v>
      </c>
      <c r="J32" s="6">
        <v>0</v>
      </c>
      <c r="K32" s="7">
        <f t="shared" si="1"/>
        <v>23</v>
      </c>
      <c r="L32" s="7">
        <f t="shared" si="0"/>
        <v>111</v>
      </c>
    </row>
    <row r="33" spans="1:13">
      <c r="A33" s="5">
        <v>29</v>
      </c>
      <c r="B33" s="60">
        <v>43553</v>
      </c>
      <c r="C33" s="6">
        <v>6</v>
      </c>
      <c r="D33" s="6">
        <v>31</v>
      </c>
      <c r="E33" s="6">
        <v>8</v>
      </c>
      <c r="F33" s="6">
        <v>21</v>
      </c>
      <c r="G33" s="6">
        <v>6</v>
      </c>
      <c r="H33" s="6">
        <v>53</v>
      </c>
      <c r="I33" s="6">
        <v>2</v>
      </c>
      <c r="J33" s="6">
        <v>5</v>
      </c>
      <c r="K33" s="7">
        <f t="shared" si="1"/>
        <v>22</v>
      </c>
      <c r="L33" s="7">
        <f t="shared" si="0"/>
        <v>154</v>
      </c>
    </row>
    <row r="34" spans="1:13">
      <c r="A34" s="5">
        <v>30</v>
      </c>
      <c r="B34" s="60">
        <v>43554</v>
      </c>
      <c r="C34" s="34" t="s">
        <v>31</v>
      </c>
      <c r="D34" s="34" t="s">
        <v>31</v>
      </c>
      <c r="E34" s="34" t="s">
        <v>31</v>
      </c>
      <c r="F34" s="34" t="s">
        <v>31</v>
      </c>
      <c r="G34" s="34" t="s">
        <v>31</v>
      </c>
      <c r="H34" s="34" t="s">
        <v>31</v>
      </c>
      <c r="I34" s="34" t="s">
        <v>31</v>
      </c>
      <c r="J34" s="34" t="s">
        <v>31</v>
      </c>
      <c r="K34" s="34" t="s">
        <v>31</v>
      </c>
      <c r="L34" s="34" t="s">
        <v>31</v>
      </c>
    </row>
    <row r="35" spans="1:13">
      <c r="A35" s="5">
        <v>31</v>
      </c>
      <c r="B35" s="60">
        <v>43555</v>
      </c>
      <c r="C35" s="34" t="s">
        <v>31</v>
      </c>
      <c r="D35" s="34" t="s">
        <v>31</v>
      </c>
      <c r="E35" s="34" t="s">
        <v>31</v>
      </c>
      <c r="F35" s="34" t="s">
        <v>31</v>
      </c>
      <c r="G35" s="34" t="s">
        <v>31</v>
      </c>
      <c r="H35" s="34" t="s">
        <v>31</v>
      </c>
      <c r="I35" s="34" t="s">
        <v>31</v>
      </c>
      <c r="J35" s="34" t="s">
        <v>31</v>
      </c>
      <c r="K35" s="34" t="s">
        <v>31</v>
      </c>
      <c r="L35" s="34" t="s">
        <v>31</v>
      </c>
    </row>
    <row r="36" spans="1:13" s="50" customFormat="1" ht="33" customHeight="1">
      <c r="A36" s="244" t="s">
        <v>6</v>
      </c>
      <c r="B36" s="245"/>
      <c r="C36" s="42">
        <f t="shared" ref="C36:K36" si="2">SUM(C5:C35)</f>
        <v>188</v>
      </c>
      <c r="D36" s="42">
        <f t="shared" si="2"/>
        <v>681</v>
      </c>
      <c r="E36" s="42">
        <f t="shared" si="2"/>
        <v>264</v>
      </c>
      <c r="F36" s="42">
        <f t="shared" si="2"/>
        <v>714</v>
      </c>
      <c r="G36" s="42">
        <f t="shared" si="2"/>
        <v>159</v>
      </c>
      <c r="H36" s="42">
        <f t="shared" si="2"/>
        <v>452</v>
      </c>
      <c r="I36" s="42">
        <f t="shared" si="2"/>
        <v>27</v>
      </c>
      <c r="J36" s="42">
        <f t="shared" si="2"/>
        <v>102.35</v>
      </c>
      <c r="K36" s="42">
        <f t="shared" si="2"/>
        <v>638</v>
      </c>
      <c r="L36" s="42">
        <f t="shared" si="0"/>
        <v>3225.35</v>
      </c>
    </row>
    <row r="37" spans="1:13">
      <c r="A37" s="9"/>
      <c r="B37" s="65"/>
      <c r="C37" s="9"/>
      <c r="D37" s="9"/>
      <c r="E37" s="9"/>
      <c r="F37" s="9"/>
      <c r="G37" s="9"/>
      <c r="H37" s="9"/>
      <c r="I37" s="9"/>
      <c r="J37" s="9"/>
    </row>
    <row r="38" spans="1:13" s="35" customFormat="1">
      <c r="A38" s="255" t="s">
        <v>9</v>
      </c>
      <c r="B38" s="255"/>
      <c r="C38" s="41">
        <f>188/31</f>
        <v>6.064516129032258</v>
      </c>
      <c r="D38" s="43">
        <f>681/31</f>
        <v>21.967741935483872</v>
      </c>
      <c r="E38" s="41">
        <f>264/31</f>
        <v>8.5161290322580641</v>
      </c>
      <c r="F38" s="44">
        <f>714/31</f>
        <v>23.032258064516128</v>
      </c>
      <c r="G38" s="41">
        <f>159/31</f>
        <v>5.129032258064516</v>
      </c>
      <c r="H38" s="8">
        <f>452/31</f>
        <v>14.580645161290322</v>
      </c>
      <c r="I38" s="41">
        <f>27/31</f>
        <v>0.87096774193548387</v>
      </c>
      <c r="J38" s="46">
        <f>103/31</f>
        <v>3.3225806451612905</v>
      </c>
      <c r="K38" s="42">
        <f>638/31</f>
        <v>20.580645161290324</v>
      </c>
      <c r="L38" s="48">
        <f>3226/31</f>
        <v>104.06451612903226</v>
      </c>
      <c r="M38" s="37"/>
    </row>
  </sheetData>
  <mergeCells count="10">
    <mergeCell ref="A38:B38"/>
    <mergeCell ref="A36:B36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scale="8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64"/>
  <sheetViews>
    <sheetView topLeftCell="A46" workbookViewId="0">
      <selection activeCell="B59" sqref="B59"/>
    </sheetView>
  </sheetViews>
  <sheetFormatPr defaultRowHeight="15"/>
  <cols>
    <col min="1" max="1" width="5.140625" bestFit="1" customWidth="1"/>
    <col min="2" max="2" width="12.42578125" style="63" customWidth="1"/>
  </cols>
  <sheetData>
    <row r="2" spans="1:12" ht="18" customHeight="1">
      <c r="A2" s="292" t="s">
        <v>27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</row>
    <row r="3" spans="1:12">
      <c r="A3" s="278" t="s">
        <v>0</v>
      </c>
      <c r="B3" s="279" t="s">
        <v>1</v>
      </c>
      <c r="C3" s="280" t="s">
        <v>2</v>
      </c>
      <c r="D3" s="280"/>
      <c r="E3" s="281" t="s">
        <v>3</v>
      </c>
      <c r="F3" s="281"/>
      <c r="G3" s="282" t="s">
        <v>4</v>
      </c>
      <c r="H3" s="282"/>
      <c r="I3" s="283" t="s">
        <v>5</v>
      </c>
      <c r="J3" s="283"/>
      <c r="K3" s="284" t="s">
        <v>6</v>
      </c>
      <c r="L3" s="284"/>
    </row>
    <row r="4" spans="1:12">
      <c r="A4" s="278"/>
      <c r="B4" s="279"/>
      <c r="C4" s="10" t="s">
        <v>7</v>
      </c>
      <c r="D4" s="10" t="s">
        <v>8</v>
      </c>
      <c r="E4" s="11" t="s">
        <v>7</v>
      </c>
      <c r="F4" s="11" t="s">
        <v>8</v>
      </c>
      <c r="G4" s="12" t="s">
        <v>7</v>
      </c>
      <c r="H4" s="12" t="s">
        <v>8</v>
      </c>
      <c r="I4" s="79" t="s">
        <v>7</v>
      </c>
      <c r="J4" s="79" t="s">
        <v>8</v>
      </c>
      <c r="K4" s="14" t="s">
        <v>7</v>
      </c>
      <c r="L4" s="14" t="s">
        <v>8</v>
      </c>
    </row>
    <row r="5" spans="1:12">
      <c r="A5" s="15">
        <v>1</v>
      </c>
      <c r="B5" s="81">
        <v>44075</v>
      </c>
      <c r="C5" s="15">
        <v>55</v>
      </c>
      <c r="D5" s="15">
        <v>200</v>
      </c>
      <c r="E5" s="15">
        <v>72</v>
      </c>
      <c r="F5" s="15">
        <v>400</v>
      </c>
      <c r="G5" s="15">
        <v>10</v>
      </c>
      <c r="H5" s="15">
        <v>70</v>
      </c>
      <c r="I5" s="15">
        <v>10</v>
      </c>
      <c r="J5" s="15">
        <v>15</v>
      </c>
      <c r="K5" s="16">
        <f>SUM(C5,E5,G5,I5)</f>
        <v>147</v>
      </c>
      <c r="L5" s="16">
        <f>SUM(D5,F5,H5,J5)</f>
        <v>685</v>
      </c>
    </row>
    <row r="6" spans="1:12">
      <c r="A6" s="15">
        <v>2</v>
      </c>
      <c r="B6" s="81">
        <v>44076</v>
      </c>
      <c r="C6" s="15" t="s">
        <v>31</v>
      </c>
      <c r="D6" s="15" t="s">
        <v>31</v>
      </c>
      <c r="E6" s="15" t="s">
        <v>31</v>
      </c>
      <c r="F6" s="15" t="s">
        <v>31</v>
      </c>
      <c r="G6" s="15" t="s">
        <v>31</v>
      </c>
      <c r="H6" s="15" t="s">
        <v>31</v>
      </c>
      <c r="I6" s="15" t="s">
        <v>31</v>
      </c>
      <c r="J6" s="15" t="s">
        <v>31</v>
      </c>
      <c r="K6" s="16" t="s">
        <v>31</v>
      </c>
      <c r="L6" s="16" t="s">
        <v>31</v>
      </c>
    </row>
    <row r="7" spans="1:12">
      <c r="A7" s="15">
        <v>3</v>
      </c>
      <c r="B7" s="81">
        <v>44077</v>
      </c>
      <c r="C7" s="15">
        <v>70</v>
      </c>
      <c r="D7" s="15">
        <v>280</v>
      </c>
      <c r="E7" s="15">
        <v>100</v>
      </c>
      <c r="F7" s="15">
        <v>400</v>
      </c>
      <c r="G7" s="15">
        <v>8</v>
      </c>
      <c r="H7" s="15">
        <v>50</v>
      </c>
      <c r="I7" s="15" t="s">
        <v>31</v>
      </c>
      <c r="J7" s="15" t="s">
        <v>31</v>
      </c>
      <c r="K7" s="16">
        <f t="shared" ref="K7:K33" si="0">SUM(C7,E7,G7,I7)</f>
        <v>178</v>
      </c>
      <c r="L7" s="16">
        <f t="shared" ref="L7:L33" si="1">SUM(D7,F7,H7,J7)</f>
        <v>730</v>
      </c>
    </row>
    <row r="8" spans="1:12">
      <c r="A8" s="15">
        <v>4</v>
      </c>
      <c r="B8" s="81">
        <v>44078</v>
      </c>
      <c r="C8" s="15">
        <v>10</v>
      </c>
      <c r="D8" s="15">
        <v>45</v>
      </c>
      <c r="E8" s="15">
        <v>40</v>
      </c>
      <c r="F8" s="15">
        <v>110</v>
      </c>
      <c r="G8" s="15">
        <v>2</v>
      </c>
      <c r="H8" s="15">
        <v>8</v>
      </c>
      <c r="I8" s="15" t="s">
        <v>31</v>
      </c>
      <c r="J8" s="15" t="s">
        <v>31</v>
      </c>
      <c r="K8" s="16">
        <f t="shared" si="0"/>
        <v>52</v>
      </c>
      <c r="L8" s="16">
        <f t="shared" si="1"/>
        <v>163</v>
      </c>
    </row>
    <row r="9" spans="1:12">
      <c r="A9" s="15">
        <v>5</v>
      </c>
      <c r="B9" s="81">
        <v>44079</v>
      </c>
      <c r="C9" s="104" t="s">
        <v>31</v>
      </c>
      <c r="D9" s="104" t="s">
        <v>31</v>
      </c>
      <c r="E9" s="104" t="s">
        <v>31</v>
      </c>
      <c r="F9" s="104" t="s">
        <v>31</v>
      </c>
      <c r="G9" s="104" t="s">
        <v>31</v>
      </c>
      <c r="H9" s="104" t="s">
        <v>31</v>
      </c>
      <c r="I9" s="104" t="s">
        <v>31</v>
      </c>
      <c r="J9" s="104" t="s">
        <v>31</v>
      </c>
      <c r="K9" s="104" t="s">
        <v>31</v>
      </c>
      <c r="L9" s="104" t="s">
        <v>31</v>
      </c>
    </row>
    <row r="10" spans="1:12">
      <c r="A10" s="15">
        <v>6</v>
      </c>
      <c r="B10" s="81">
        <v>44080</v>
      </c>
      <c r="C10" s="15">
        <v>100</v>
      </c>
      <c r="D10" s="15">
        <v>400</v>
      </c>
      <c r="E10" s="15">
        <v>105</v>
      </c>
      <c r="F10" s="15">
        <v>420</v>
      </c>
      <c r="G10" s="15" t="s">
        <v>31</v>
      </c>
      <c r="H10" s="15" t="s">
        <v>31</v>
      </c>
      <c r="I10" s="15" t="s">
        <v>31</v>
      </c>
      <c r="J10" s="15" t="s">
        <v>31</v>
      </c>
      <c r="K10" s="16">
        <f t="shared" si="0"/>
        <v>205</v>
      </c>
      <c r="L10" s="16">
        <f t="shared" si="1"/>
        <v>820</v>
      </c>
    </row>
    <row r="11" spans="1:12">
      <c r="A11" s="15">
        <v>7</v>
      </c>
      <c r="B11" s="81">
        <v>44081</v>
      </c>
      <c r="C11" s="15">
        <v>25</v>
      </c>
      <c r="D11" s="15">
        <v>100</v>
      </c>
      <c r="E11" s="15">
        <v>40</v>
      </c>
      <c r="F11" s="15">
        <v>160</v>
      </c>
      <c r="G11" s="15">
        <v>12</v>
      </c>
      <c r="H11" s="15">
        <v>70</v>
      </c>
      <c r="I11" s="15">
        <v>8</v>
      </c>
      <c r="J11" s="15">
        <v>15</v>
      </c>
      <c r="K11" s="16">
        <f t="shared" si="0"/>
        <v>85</v>
      </c>
      <c r="L11" s="16">
        <f t="shared" si="1"/>
        <v>345</v>
      </c>
    </row>
    <row r="12" spans="1:12">
      <c r="A12" s="15">
        <v>8</v>
      </c>
      <c r="B12" s="81">
        <v>44082</v>
      </c>
      <c r="C12" s="104" t="s">
        <v>31</v>
      </c>
      <c r="D12" s="104" t="s">
        <v>31</v>
      </c>
      <c r="E12" s="104" t="s">
        <v>31</v>
      </c>
      <c r="F12" s="104" t="s">
        <v>31</v>
      </c>
      <c r="G12" s="104" t="s">
        <v>31</v>
      </c>
      <c r="H12" s="104" t="s">
        <v>31</v>
      </c>
      <c r="I12" s="104" t="s">
        <v>31</v>
      </c>
      <c r="J12" s="104" t="s">
        <v>31</v>
      </c>
      <c r="K12" s="104" t="s">
        <v>31</v>
      </c>
      <c r="L12" s="104" t="s">
        <v>31</v>
      </c>
    </row>
    <row r="13" spans="1:12">
      <c r="A13" s="15">
        <v>9</v>
      </c>
      <c r="B13" s="81">
        <v>44083</v>
      </c>
      <c r="C13" s="15">
        <v>68</v>
      </c>
      <c r="D13" s="15">
        <v>260</v>
      </c>
      <c r="E13" s="15">
        <v>100</v>
      </c>
      <c r="F13" s="15">
        <v>300</v>
      </c>
      <c r="G13" s="15">
        <v>10</v>
      </c>
      <c r="H13" s="15">
        <v>60</v>
      </c>
      <c r="I13" s="15">
        <v>2</v>
      </c>
      <c r="J13" s="15">
        <v>4</v>
      </c>
      <c r="K13" s="16">
        <f t="shared" si="0"/>
        <v>180</v>
      </c>
      <c r="L13" s="16">
        <f t="shared" si="1"/>
        <v>624</v>
      </c>
    </row>
    <row r="14" spans="1:12">
      <c r="A14" s="15">
        <v>10</v>
      </c>
      <c r="B14" s="81">
        <v>44084</v>
      </c>
      <c r="C14" s="104" t="s">
        <v>31</v>
      </c>
      <c r="D14" s="104" t="s">
        <v>31</v>
      </c>
      <c r="E14" s="104" t="s">
        <v>31</v>
      </c>
      <c r="F14" s="104" t="s">
        <v>31</v>
      </c>
      <c r="G14" s="104" t="s">
        <v>31</v>
      </c>
      <c r="H14" s="104" t="s">
        <v>31</v>
      </c>
      <c r="I14" s="104" t="s">
        <v>31</v>
      </c>
      <c r="J14" s="104" t="s">
        <v>31</v>
      </c>
      <c r="K14" s="104" t="s">
        <v>31</v>
      </c>
      <c r="L14" s="104" t="s">
        <v>31</v>
      </c>
    </row>
    <row r="15" spans="1:12">
      <c r="A15" s="15">
        <v>11</v>
      </c>
      <c r="B15" s="81">
        <v>44085</v>
      </c>
      <c r="C15" s="15">
        <v>30</v>
      </c>
      <c r="D15" s="15">
        <v>100</v>
      </c>
      <c r="E15" s="15">
        <v>45</v>
      </c>
      <c r="F15" s="15">
        <v>185</v>
      </c>
      <c r="G15" s="15" t="s">
        <v>31</v>
      </c>
      <c r="H15" s="15" t="s">
        <v>31</v>
      </c>
      <c r="I15" s="15" t="s">
        <v>31</v>
      </c>
      <c r="J15" s="15" t="s">
        <v>31</v>
      </c>
      <c r="K15" s="16">
        <f t="shared" si="0"/>
        <v>75</v>
      </c>
      <c r="L15" s="16">
        <f t="shared" si="1"/>
        <v>285</v>
      </c>
    </row>
    <row r="16" spans="1:12">
      <c r="A16" s="15">
        <v>12</v>
      </c>
      <c r="B16" s="81">
        <v>44086</v>
      </c>
      <c r="C16" s="104" t="s">
        <v>31</v>
      </c>
      <c r="D16" s="104" t="s">
        <v>31</v>
      </c>
      <c r="E16" s="104" t="s">
        <v>31</v>
      </c>
      <c r="F16" s="104" t="s">
        <v>31</v>
      </c>
      <c r="G16" s="104" t="s">
        <v>31</v>
      </c>
      <c r="H16" s="104" t="s">
        <v>31</v>
      </c>
      <c r="I16" s="104" t="s">
        <v>31</v>
      </c>
      <c r="J16" s="104" t="s">
        <v>31</v>
      </c>
      <c r="K16" s="104" t="s">
        <v>31</v>
      </c>
      <c r="L16" s="104" t="s">
        <v>31</v>
      </c>
    </row>
    <row r="17" spans="1:12">
      <c r="A17" s="15">
        <v>13</v>
      </c>
      <c r="B17" s="81">
        <v>44087</v>
      </c>
      <c r="C17" s="15">
        <v>116</v>
      </c>
      <c r="D17" s="15">
        <v>360</v>
      </c>
      <c r="E17" s="15">
        <v>185</v>
      </c>
      <c r="F17" s="15">
        <v>540</v>
      </c>
      <c r="G17" s="15">
        <v>12</v>
      </c>
      <c r="H17" s="15">
        <v>70</v>
      </c>
      <c r="I17" s="15">
        <v>8</v>
      </c>
      <c r="J17" s="15">
        <v>15</v>
      </c>
      <c r="K17" s="16">
        <f t="shared" si="0"/>
        <v>321</v>
      </c>
      <c r="L17" s="16">
        <f t="shared" si="1"/>
        <v>985</v>
      </c>
    </row>
    <row r="18" spans="1:12">
      <c r="A18" s="15">
        <v>14</v>
      </c>
      <c r="B18" s="81">
        <v>44088</v>
      </c>
      <c r="C18" s="104" t="s">
        <v>31</v>
      </c>
      <c r="D18" s="104" t="s">
        <v>31</v>
      </c>
      <c r="E18" s="104" t="s">
        <v>31</v>
      </c>
      <c r="F18" s="104" t="s">
        <v>31</v>
      </c>
      <c r="G18" s="104" t="s">
        <v>31</v>
      </c>
      <c r="H18" s="104" t="s">
        <v>31</v>
      </c>
      <c r="I18" s="104" t="s">
        <v>31</v>
      </c>
      <c r="J18" s="104" t="s">
        <v>31</v>
      </c>
      <c r="K18" s="104" t="s">
        <v>31</v>
      </c>
      <c r="L18" s="104" t="s">
        <v>31</v>
      </c>
    </row>
    <row r="19" spans="1:12">
      <c r="A19" s="15">
        <v>15</v>
      </c>
      <c r="B19" s="81">
        <v>44089</v>
      </c>
      <c r="C19" s="104" t="s">
        <v>31</v>
      </c>
      <c r="D19" s="104" t="s">
        <v>31</v>
      </c>
      <c r="E19" s="104" t="s">
        <v>31</v>
      </c>
      <c r="F19" s="104" t="s">
        <v>31</v>
      </c>
      <c r="G19" s="104" t="s">
        <v>31</v>
      </c>
      <c r="H19" s="104" t="s">
        <v>31</v>
      </c>
      <c r="I19" s="104" t="s">
        <v>31</v>
      </c>
      <c r="J19" s="104" t="s">
        <v>31</v>
      </c>
      <c r="K19" s="104" t="s">
        <v>31</v>
      </c>
      <c r="L19" s="104" t="s">
        <v>31</v>
      </c>
    </row>
    <row r="20" spans="1:12">
      <c r="A20" s="15">
        <v>16</v>
      </c>
      <c r="B20" s="81">
        <v>44090</v>
      </c>
      <c r="C20" s="15">
        <v>120</v>
      </c>
      <c r="D20" s="15">
        <v>400</v>
      </c>
      <c r="E20" s="15">
        <v>142</v>
      </c>
      <c r="F20" s="15">
        <v>440</v>
      </c>
      <c r="G20" s="15">
        <v>10</v>
      </c>
      <c r="H20" s="15">
        <v>70</v>
      </c>
      <c r="I20" s="15">
        <v>4</v>
      </c>
      <c r="J20" s="15">
        <v>10</v>
      </c>
      <c r="K20" s="16">
        <f t="shared" si="0"/>
        <v>276</v>
      </c>
      <c r="L20" s="16">
        <f t="shared" si="1"/>
        <v>920</v>
      </c>
    </row>
    <row r="21" spans="1:12">
      <c r="A21" s="15">
        <v>17</v>
      </c>
      <c r="B21" s="81">
        <v>44091</v>
      </c>
      <c r="C21" s="104" t="s">
        <v>31</v>
      </c>
      <c r="D21" s="104" t="s">
        <v>31</v>
      </c>
      <c r="E21" s="104" t="s">
        <v>31</v>
      </c>
      <c r="F21" s="104" t="s">
        <v>31</v>
      </c>
      <c r="G21" s="104" t="s">
        <v>31</v>
      </c>
      <c r="H21" s="104" t="s">
        <v>31</v>
      </c>
      <c r="I21" s="104" t="s">
        <v>31</v>
      </c>
      <c r="J21" s="104" t="s">
        <v>31</v>
      </c>
      <c r="K21" s="104" t="s">
        <v>31</v>
      </c>
      <c r="L21" s="104" t="s">
        <v>31</v>
      </c>
    </row>
    <row r="22" spans="1:12">
      <c r="A22" s="15">
        <v>18</v>
      </c>
      <c r="B22" s="81">
        <v>44092</v>
      </c>
      <c r="C22" s="104" t="s">
        <v>31</v>
      </c>
      <c r="D22" s="104" t="s">
        <v>31</v>
      </c>
      <c r="E22" s="104" t="s">
        <v>31</v>
      </c>
      <c r="F22" s="104" t="s">
        <v>31</v>
      </c>
      <c r="G22" s="104" t="s">
        <v>31</v>
      </c>
      <c r="H22" s="104" t="s">
        <v>31</v>
      </c>
      <c r="I22" s="104" t="s">
        <v>31</v>
      </c>
      <c r="J22" s="104" t="s">
        <v>31</v>
      </c>
      <c r="K22" s="104" t="s">
        <v>31</v>
      </c>
      <c r="L22" s="104" t="s">
        <v>31</v>
      </c>
    </row>
    <row r="23" spans="1:12">
      <c r="A23" s="15">
        <v>19</v>
      </c>
      <c r="B23" s="81">
        <v>44093</v>
      </c>
      <c r="C23" s="104" t="s">
        <v>31</v>
      </c>
      <c r="D23" s="104" t="s">
        <v>31</v>
      </c>
      <c r="E23" s="104" t="s">
        <v>31</v>
      </c>
      <c r="F23" s="104" t="s">
        <v>31</v>
      </c>
      <c r="G23" s="104" t="s">
        <v>31</v>
      </c>
      <c r="H23" s="104" t="s">
        <v>31</v>
      </c>
      <c r="I23" s="104" t="s">
        <v>31</v>
      </c>
      <c r="J23" s="104" t="s">
        <v>31</v>
      </c>
      <c r="K23" s="104" t="s">
        <v>31</v>
      </c>
      <c r="L23" s="104" t="s">
        <v>31</v>
      </c>
    </row>
    <row r="24" spans="1:12">
      <c r="A24" s="15">
        <v>20</v>
      </c>
      <c r="B24" s="81">
        <v>44094</v>
      </c>
      <c r="C24" s="15">
        <v>88</v>
      </c>
      <c r="D24" s="15">
        <v>300</v>
      </c>
      <c r="E24" s="15">
        <v>169</v>
      </c>
      <c r="F24" s="15">
        <v>460</v>
      </c>
      <c r="G24" s="15">
        <v>6</v>
      </c>
      <c r="H24" s="15">
        <v>40</v>
      </c>
      <c r="I24" s="15">
        <v>4</v>
      </c>
      <c r="J24" s="15">
        <v>10</v>
      </c>
      <c r="K24" s="16">
        <f t="shared" si="0"/>
        <v>267</v>
      </c>
      <c r="L24" s="16">
        <f t="shared" si="1"/>
        <v>810</v>
      </c>
    </row>
    <row r="25" spans="1:12">
      <c r="A25" s="15">
        <v>21</v>
      </c>
      <c r="B25" s="81">
        <v>44095</v>
      </c>
      <c r="C25" s="15">
        <v>100</v>
      </c>
      <c r="D25" s="15">
        <v>300</v>
      </c>
      <c r="E25" s="15">
        <v>169</v>
      </c>
      <c r="F25" s="15">
        <v>510</v>
      </c>
      <c r="G25" s="15">
        <v>15</v>
      </c>
      <c r="H25" s="15">
        <v>100</v>
      </c>
      <c r="I25" s="15">
        <v>15</v>
      </c>
      <c r="J25" s="15">
        <v>20</v>
      </c>
      <c r="K25" s="16">
        <f t="shared" si="0"/>
        <v>299</v>
      </c>
      <c r="L25" s="16">
        <f t="shared" si="1"/>
        <v>930</v>
      </c>
    </row>
    <row r="26" spans="1:12">
      <c r="A26" s="15">
        <v>22</v>
      </c>
      <c r="B26" s="81">
        <v>44096</v>
      </c>
      <c r="C26" s="104" t="s">
        <v>31</v>
      </c>
      <c r="D26" s="104" t="s">
        <v>31</v>
      </c>
      <c r="E26" s="104" t="s">
        <v>31</v>
      </c>
      <c r="F26" s="104" t="s">
        <v>31</v>
      </c>
      <c r="G26" s="104" t="s">
        <v>31</v>
      </c>
      <c r="H26" s="104" t="s">
        <v>31</v>
      </c>
      <c r="I26" s="104" t="s">
        <v>31</v>
      </c>
      <c r="J26" s="104" t="s">
        <v>31</v>
      </c>
      <c r="K26" s="104" t="s">
        <v>31</v>
      </c>
      <c r="L26" s="104" t="s">
        <v>31</v>
      </c>
    </row>
    <row r="27" spans="1:12">
      <c r="A27" s="15">
        <v>23</v>
      </c>
      <c r="B27" s="81">
        <v>44097</v>
      </c>
      <c r="C27" s="15">
        <v>43</v>
      </c>
      <c r="D27" s="15">
        <v>160</v>
      </c>
      <c r="E27" s="15">
        <v>100</v>
      </c>
      <c r="F27" s="15">
        <v>300</v>
      </c>
      <c r="G27" s="15">
        <v>13</v>
      </c>
      <c r="H27" s="15">
        <v>80</v>
      </c>
      <c r="I27" s="15">
        <v>4</v>
      </c>
      <c r="J27" s="15">
        <v>8</v>
      </c>
      <c r="K27" s="16">
        <f t="shared" si="0"/>
        <v>160</v>
      </c>
      <c r="L27" s="16">
        <f t="shared" si="1"/>
        <v>548</v>
      </c>
    </row>
    <row r="28" spans="1:12">
      <c r="A28" s="15">
        <v>24</v>
      </c>
      <c r="B28" s="81">
        <v>44098</v>
      </c>
      <c r="C28" s="15">
        <v>15</v>
      </c>
      <c r="D28" s="15">
        <v>58</v>
      </c>
      <c r="E28" s="15">
        <v>37</v>
      </c>
      <c r="F28" s="15">
        <v>90</v>
      </c>
      <c r="G28" s="15">
        <v>5</v>
      </c>
      <c r="H28" s="15">
        <v>50</v>
      </c>
      <c r="I28" s="15">
        <v>9</v>
      </c>
      <c r="J28" s="15">
        <v>13</v>
      </c>
      <c r="K28" s="16">
        <f t="shared" si="0"/>
        <v>66</v>
      </c>
      <c r="L28" s="16">
        <f t="shared" si="1"/>
        <v>211</v>
      </c>
    </row>
    <row r="29" spans="1:12">
      <c r="A29" s="15">
        <v>25</v>
      </c>
      <c r="B29" s="81">
        <v>44099</v>
      </c>
      <c r="C29" s="104" t="s">
        <v>31</v>
      </c>
      <c r="D29" s="104" t="s">
        <v>31</v>
      </c>
      <c r="E29" s="104" t="s">
        <v>31</v>
      </c>
      <c r="F29" s="104" t="s">
        <v>31</v>
      </c>
      <c r="G29" s="104" t="s">
        <v>31</v>
      </c>
      <c r="H29" s="104" t="s">
        <v>31</v>
      </c>
      <c r="I29" s="104" t="s">
        <v>31</v>
      </c>
      <c r="J29" s="104" t="s">
        <v>31</v>
      </c>
      <c r="K29" s="104" t="s">
        <v>31</v>
      </c>
      <c r="L29" s="104" t="s">
        <v>31</v>
      </c>
    </row>
    <row r="30" spans="1:12">
      <c r="A30" s="15">
        <v>26</v>
      </c>
      <c r="B30" s="81">
        <v>44100</v>
      </c>
      <c r="C30" s="104" t="s">
        <v>31</v>
      </c>
      <c r="D30" s="104" t="s">
        <v>31</v>
      </c>
      <c r="E30" s="104" t="s">
        <v>31</v>
      </c>
      <c r="F30" s="104" t="s">
        <v>31</v>
      </c>
      <c r="G30" s="104" t="s">
        <v>31</v>
      </c>
      <c r="H30" s="104" t="s">
        <v>31</v>
      </c>
      <c r="I30" s="104" t="s">
        <v>31</v>
      </c>
      <c r="J30" s="104" t="s">
        <v>31</v>
      </c>
      <c r="K30" s="104" t="s">
        <v>31</v>
      </c>
      <c r="L30" s="104" t="s">
        <v>31</v>
      </c>
    </row>
    <row r="31" spans="1:12">
      <c r="A31" s="15">
        <v>27</v>
      </c>
      <c r="B31" s="81">
        <v>44101</v>
      </c>
      <c r="C31" s="15">
        <v>65</v>
      </c>
      <c r="D31" s="15">
        <v>240</v>
      </c>
      <c r="E31" s="15">
        <v>130</v>
      </c>
      <c r="F31" s="15">
        <v>230</v>
      </c>
      <c r="G31" s="15">
        <v>7</v>
      </c>
      <c r="H31" s="15">
        <v>63</v>
      </c>
      <c r="I31" s="15" t="s">
        <v>31</v>
      </c>
      <c r="J31" s="15" t="s">
        <v>31</v>
      </c>
      <c r="K31" s="16">
        <f t="shared" si="0"/>
        <v>202</v>
      </c>
      <c r="L31" s="16">
        <f t="shared" si="1"/>
        <v>533</v>
      </c>
    </row>
    <row r="32" spans="1:12">
      <c r="A32" s="15">
        <v>28</v>
      </c>
      <c r="B32" s="81">
        <v>44102</v>
      </c>
      <c r="C32" s="104" t="s">
        <v>31</v>
      </c>
      <c r="D32" s="104" t="s">
        <v>31</v>
      </c>
      <c r="E32" s="104" t="s">
        <v>31</v>
      </c>
      <c r="F32" s="104" t="s">
        <v>31</v>
      </c>
      <c r="G32" s="104" t="s">
        <v>31</v>
      </c>
      <c r="H32" s="104" t="s">
        <v>31</v>
      </c>
      <c r="I32" s="104" t="s">
        <v>31</v>
      </c>
      <c r="J32" s="104" t="s">
        <v>31</v>
      </c>
      <c r="K32" s="104" t="s">
        <v>31</v>
      </c>
      <c r="L32" s="104" t="s">
        <v>31</v>
      </c>
    </row>
    <row r="33" spans="1:12">
      <c r="A33" s="15">
        <v>29</v>
      </c>
      <c r="B33" s="81">
        <v>44103</v>
      </c>
      <c r="C33" s="15">
        <v>86</v>
      </c>
      <c r="D33" s="15">
        <v>250</v>
      </c>
      <c r="E33" s="15">
        <v>180</v>
      </c>
      <c r="F33" s="15">
        <v>620</v>
      </c>
      <c r="G33" s="15">
        <v>10</v>
      </c>
      <c r="H33" s="15">
        <v>80</v>
      </c>
      <c r="I33" s="15" t="s">
        <v>31</v>
      </c>
      <c r="J33" s="15" t="s">
        <v>31</v>
      </c>
      <c r="K33" s="16">
        <f t="shared" si="0"/>
        <v>276</v>
      </c>
      <c r="L33" s="16">
        <f t="shared" si="1"/>
        <v>950</v>
      </c>
    </row>
    <row r="34" spans="1:12">
      <c r="A34" s="15">
        <v>30</v>
      </c>
      <c r="B34" s="81">
        <v>44104</v>
      </c>
      <c r="C34" s="104" t="s">
        <v>31</v>
      </c>
      <c r="D34" s="104" t="s">
        <v>31</v>
      </c>
      <c r="E34" s="104" t="s">
        <v>31</v>
      </c>
      <c r="F34" s="104" t="s">
        <v>31</v>
      </c>
      <c r="G34" s="104" t="s">
        <v>31</v>
      </c>
      <c r="H34" s="104" t="s">
        <v>31</v>
      </c>
      <c r="I34" s="104" t="s">
        <v>31</v>
      </c>
      <c r="J34" s="104" t="s">
        <v>31</v>
      </c>
      <c r="K34" s="104" t="s">
        <v>31</v>
      </c>
      <c r="L34" s="104" t="s">
        <v>31</v>
      </c>
    </row>
    <row r="35" spans="1:12" s="9" customFormat="1" ht="30.75" customHeight="1">
      <c r="A35" s="274" t="s">
        <v>6</v>
      </c>
      <c r="B35" s="275"/>
      <c r="C35" s="21">
        <f t="shared" ref="C35:L35" si="2">SUM(C5:C34)</f>
        <v>991</v>
      </c>
      <c r="D35" s="21">
        <f t="shared" si="2"/>
        <v>3453</v>
      </c>
      <c r="E35" s="21">
        <f t="shared" si="2"/>
        <v>1614</v>
      </c>
      <c r="F35" s="21">
        <f t="shared" si="2"/>
        <v>5165</v>
      </c>
      <c r="G35" s="21">
        <f t="shared" si="2"/>
        <v>120</v>
      </c>
      <c r="H35" s="21">
        <f t="shared" si="2"/>
        <v>811</v>
      </c>
      <c r="I35" s="21">
        <f t="shared" si="2"/>
        <v>64</v>
      </c>
      <c r="J35" s="21">
        <f t="shared" si="2"/>
        <v>110</v>
      </c>
      <c r="K35" s="21">
        <f t="shared" si="2"/>
        <v>2789</v>
      </c>
      <c r="L35" s="21">
        <f t="shared" si="2"/>
        <v>9539</v>
      </c>
    </row>
    <row r="36" spans="1:12">
      <c r="A36" s="18"/>
      <c r="B36" s="82"/>
      <c r="C36" s="18"/>
      <c r="D36" s="18"/>
      <c r="E36" s="18"/>
      <c r="F36" s="18"/>
      <c r="G36" s="18"/>
      <c r="H36" s="18"/>
      <c r="I36" s="18"/>
      <c r="J36" s="18"/>
      <c r="K36" s="19"/>
      <c r="L36" s="19"/>
    </row>
    <row r="37" spans="1:12">
      <c r="A37" s="276" t="s">
        <v>9</v>
      </c>
      <c r="B37" s="276"/>
      <c r="C37" s="17">
        <f>C35/30</f>
        <v>33.033333333333331</v>
      </c>
      <c r="D37" s="29">
        <f t="shared" ref="D37:L37" si="3">D35/30</f>
        <v>115.1</v>
      </c>
      <c r="E37" s="28">
        <f t="shared" si="3"/>
        <v>53.8</v>
      </c>
      <c r="F37" s="30">
        <f t="shared" si="3"/>
        <v>172.16666666666666</v>
      </c>
      <c r="G37" s="28">
        <f t="shared" si="3"/>
        <v>4</v>
      </c>
      <c r="H37" s="31">
        <f t="shared" si="3"/>
        <v>27.033333333333335</v>
      </c>
      <c r="I37" s="28">
        <f t="shared" si="3"/>
        <v>2.1333333333333333</v>
      </c>
      <c r="J37" s="32">
        <f t="shared" si="3"/>
        <v>3.6666666666666665</v>
      </c>
      <c r="K37" s="28">
        <f t="shared" si="3"/>
        <v>92.966666666666669</v>
      </c>
      <c r="L37" s="33">
        <f t="shared" si="3"/>
        <v>317.96666666666664</v>
      </c>
    </row>
    <row r="38" spans="1:12">
      <c r="A38" s="24"/>
      <c r="B38" s="85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2" ht="33.75" customHeight="1">
      <c r="A39" s="298" t="s">
        <v>64</v>
      </c>
      <c r="B39" s="299"/>
      <c r="C39" s="299"/>
      <c r="D39" s="299"/>
      <c r="E39" s="299"/>
      <c r="F39" s="300"/>
    </row>
    <row r="40" spans="1:12">
      <c r="A40" s="278" t="s">
        <v>0</v>
      </c>
      <c r="B40" s="279" t="s">
        <v>1</v>
      </c>
      <c r="C40" s="281" t="s">
        <v>3</v>
      </c>
      <c r="D40" s="281"/>
      <c r="E40" s="284" t="s">
        <v>6</v>
      </c>
      <c r="F40" s="284"/>
    </row>
    <row r="41" spans="1:12">
      <c r="A41" s="278"/>
      <c r="B41" s="279"/>
      <c r="C41" s="97" t="s">
        <v>7</v>
      </c>
      <c r="D41" s="97" t="s">
        <v>8</v>
      </c>
      <c r="E41" s="99" t="s">
        <v>7</v>
      </c>
      <c r="F41" s="99" t="s">
        <v>8</v>
      </c>
    </row>
    <row r="42" spans="1:12">
      <c r="A42" s="76">
        <v>1</v>
      </c>
      <c r="B42" s="81">
        <v>44075</v>
      </c>
      <c r="C42" s="66">
        <v>39</v>
      </c>
      <c r="D42" s="66">
        <v>195</v>
      </c>
      <c r="E42" s="66">
        <v>39</v>
      </c>
      <c r="F42" s="66">
        <v>195</v>
      </c>
    </row>
    <row r="43" spans="1:12">
      <c r="A43" s="95">
        <v>2</v>
      </c>
      <c r="B43" s="81">
        <v>44077</v>
      </c>
      <c r="C43" s="66">
        <v>25</v>
      </c>
      <c r="D43" s="66">
        <v>130</v>
      </c>
      <c r="E43" s="66">
        <v>25</v>
      </c>
      <c r="F43" s="66">
        <v>130</v>
      </c>
    </row>
    <row r="44" spans="1:12">
      <c r="A44" s="95">
        <v>3</v>
      </c>
      <c r="B44" s="81">
        <v>44078</v>
      </c>
      <c r="C44" s="66">
        <v>18</v>
      </c>
      <c r="D44" s="66">
        <v>90</v>
      </c>
      <c r="E44" s="66">
        <v>18</v>
      </c>
      <c r="F44" s="66">
        <v>90</v>
      </c>
    </row>
    <row r="45" spans="1:12">
      <c r="A45" s="95">
        <v>4</v>
      </c>
      <c r="B45" s="81">
        <v>44080</v>
      </c>
      <c r="C45" s="66">
        <v>28</v>
      </c>
      <c r="D45" s="66">
        <v>140</v>
      </c>
      <c r="E45" s="66">
        <v>28</v>
      </c>
      <c r="F45" s="66">
        <v>140</v>
      </c>
    </row>
    <row r="46" spans="1:12">
      <c r="A46" s="95">
        <v>5</v>
      </c>
      <c r="B46" s="81">
        <v>44081</v>
      </c>
      <c r="C46" s="66">
        <v>18</v>
      </c>
      <c r="D46" s="66">
        <v>90</v>
      </c>
      <c r="E46" s="66">
        <v>18</v>
      </c>
      <c r="F46" s="66">
        <v>90</v>
      </c>
    </row>
    <row r="47" spans="1:12">
      <c r="A47" s="95">
        <v>6</v>
      </c>
      <c r="B47" s="81">
        <v>44084</v>
      </c>
      <c r="C47" s="66">
        <v>39</v>
      </c>
      <c r="D47" s="66">
        <v>195</v>
      </c>
      <c r="E47" s="66">
        <v>39</v>
      </c>
      <c r="F47" s="66">
        <v>195</v>
      </c>
    </row>
    <row r="48" spans="1:12">
      <c r="A48" s="95">
        <v>7</v>
      </c>
      <c r="B48" s="81">
        <v>44085</v>
      </c>
      <c r="C48" s="66">
        <v>18</v>
      </c>
      <c r="D48" s="66">
        <v>90</v>
      </c>
      <c r="E48" s="66">
        <v>18</v>
      </c>
      <c r="F48" s="66">
        <v>90</v>
      </c>
    </row>
    <row r="49" spans="1:6">
      <c r="A49" s="95">
        <v>8</v>
      </c>
      <c r="B49" s="81">
        <v>44087</v>
      </c>
      <c r="C49" s="66">
        <v>35</v>
      </c>
      <c r="D49" s="66">
        <v>175</v>
      </c>
      <c r="E49" s="66">
        <v>35</v>
      </c>
      <c r="F49" s="66">
        <v>175</v>
      </c>
    </row>
    <row r="50" spans="1:6">
      <c r="A50" s="95">
        <v>9</v>
      </c>
      <c r="B50" s="81">
        <v>44088</v>
      </c>
      <c r="C50" s="66">
        <v>17</v>
      </c>
      <c r="D50" s="66">
        <v>85</v>
      </c>
      <c r="E50" s="66">
        <v>17</v>
      </c>
      <c r="F50" s="66">
        <v>85</v>
      </c>
    </row>
    <row r="51" spans="1:6">
      <c r="A51" s="95">
        <v>10</v>
      </c>
      <c r="B51" s="81">
        <v>44090</v>
      </c>
      <c r="C51" s="66">
        <v>40</v>
      </c>
      <c r="D51" s="66">
        <v>190</v>
      </c>
      <c r="E51" s="66">
        <v>40</v>
      </c>
      <c r="F51" s="66">
        <v>190</v>
      </c>
    </row>
    <row r="52" spans="1:6">
      <c r="A52" s="95">
        <v>11</v>
      </c>
      <c r="B52" s="81">
        <v>44091</v>
      </c>
      <c r="C52" s="66">
        <v>18</v>
      </c>
      <c r="D52" s="66">
        <v>90</v>
      </c>
      <c r="E52" s="66">
        <v>18</v>
      </c>
      <c r="F52" s="66">
        <v>90</v>
      </c>
    </row>
    <row r="53" spans="1:6">
      <c r="A53" s="95">
        <v>12</v>
      </c>
      <c r="B53" s="81">
        <v>44093</v>
      </c>
      <c r="C53" s="66">
        <v>32</v>
      </c>
      <c r="D53" s="66">
        <v>160</v>
      </c>
      <c r="E53" s="66">
        <v>32</v>
      </c>
      <c r="F53" s="66">
        <v>160</v>
      </c>
    </row>
    <row r="54" spans="1:6">
      <c r="A54" s="95">
        <v>13</v>
      </c>
      <c r="B54" s="81">
        <v>44095</v>
      </c>
      <c r="C54" s="66">
        <v>36</v>
      </c>
      <c r="D54" s="66">
        <v>180</v>
      </c>
      <c r="E54" s="66">
        <v>36</v>
      </c>
      <c r="F54" s="66">
        <v>180</v>
      </c>
    </row>
    <row r="55" spans="1:6">
      <c r="A55" s="95">
        <v>14</v>
      </c>
      <c r="B55" s="81">
        <v>44097</v>
      </c>
      <c r="C55" s="66">
        <v>38</v>
      </c>
      <c r="D55" s="66">
        <v>190</v>
      </c>
      <c r="E55" s="66">
        <v>38</v>
      </c>
      <c r="F55" s="66">
        <v>190</v>
      </c>
    </row>
    <row r="56" spans="1:6">
      <c r="A56" s="95">
        <v>15</v>
      </c>
      <c r="B56" s="81">
        <v>44098</v>
      </c>
      <c r="C56" s="66">
        <v>8</v>
      </c>
      <c r="D56" s="66">
        <v>45</v>
      </c>
      <c r="E56" s="66">
        <v>8</v>
      </c>
      <c r="F56" s="66">
        <v>45</v>
      </c>
    </row>
    <row r="57" spans="1:6">
      <c r="A57" s="95">
        <v>16</v>
      </c>
      <c r="B57" s="81">
        <v>44100</v>
      </c>
      <c r="C57" s="66">
        <v>32</v>
      </c>
      <c r="D57" s="66">
        <v>150</v>
      </c>
      <c r="E57" s="66">
        <v>32</v>
      </c>
      <c r="F57" s="66">
        <v>150</v>
      </c>
    </row>
    <row r="58" spans="1:6">
      <c r="A58" s="95">
        <v>17</v>
      </c>
      <c r="B58" s="81">
        <v>44104</v>
      </c>
      <c r="C58" s="66">
        <v>60</v>
      </c>
      <c r="D58" s="66">
        <v>360</v>
      </c>
      <c r="E58" s="66">
        <v>60</v>
      </c>
      <c r="F58" s="66">
        <v>360</v>
      </c>
    </row>
    <row r="59" spans="1:6" ht="22.5" customHeight="1">
      <c r="B59" s="90" t="s">
        <v>6</v>
      </c>
      <c r="C59" s="7">
        <f>SUM(C42:C58)</f>
        <v>501</v>
      </c>
      <c r="D59" s="7">
        <f>SUM(D42:D58)</f>
        <v>2555</v>
      </c>
      <c r="E59" s="7">
        <f>SUM(E42:E58)</f>
        <v>501</v>
      </c>
      <c r="F59" s="7">
        <f>SUM(F42:F58)</f>
        <v>2555</v>
      </c>
    </row>
    <row r="61" spans="1:6">
      <c r="A61" s="276" t="s">
        <v>9</v>
      </c>
      <c r="B61" s="276"/>
      <c r="C61" s="96">
        <f>C59/30</f>
        <v>16.7</v>
      </c>
      <c r="D61" s="97">
        <f>D59/30</f>
        <v>85.166666666666671</v>
      </c>
      <c r="E61" s="96">
        <f>E59/30</f>
        <v>16.7</v>
      </c>
      <c r="F61" s="99">
        <f>F59/30</f>
        <v>85.166666666666671</v>
      </c>
    </row>
    <row r="63" spans="1:6">
      <c r="B63"/>
    </row>
    <row r="64" spans="1:6">
      <c r="B64"/>
    </row>
  </sheetData>
  <mergeCells count="16">
    <mergeCell ref="C40:D40"/>
    <mergeCell ref="E40:F40"/>
    <mergeCell ref="A39:F39"/>
    <mergeCell ref="A2:L2"/>
    <mergeCell ref="A3:A4"/>
    <mergeCell ref="B3:B4"/>
    <mergeCell ref="C3:D3"/>
    <mergeCell ref="E3:F3"/>
    <mergeCell ref="G3:H3"/>
    <mergeCell ref="I3:J3"/>
    <mergeCell ref="K3:L3"/>
    <mergeCell ref="A61:B61"/>
    <mergeCell ref="A40:A41"/>
    <mergeCell ref="B40:B41"/>
    <mergeCell ref="A35:B35"/>
    <mergeCell ref="A37:B37"/>
  </mergeCells>
  <pageMargins left="0.7" right="0.7" top="0.25" bottom="0.25" header="0.3" footer="0.3"/>
  <pageSetup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74"/>
  <sheetViews>
    <sheetView topLeftCell="A40" workbookViewId="0">
      <selection activeCell="F69" sqref="F69"/>
    </sheetView>
  </sheetViews>
  <sheetFormatPr defaultRowHeight="15"/>
  <cols>
    <col min="2" max="2" width="11.5703125" style="63" customWidth="1"/>
  </cols>
  <sheetData>
    <row r="2" spans="1:12" ht="15.75" customHeight="1">
      <c r="A2" s="285" t="s">
        <v>28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</row>
    <row r="3" spans="1:12">
      <c r="A3" s="278" t="s">
        <v>0</v>
      </c>
      <c r="B3" s="279" t="s">
        <v>1</v>
      </c>
      <c r="C3" s="280" t="s">
        <v>2</v>
      </c>
      <c r="D3" s="280"/>
      <c r="E3" s="281" t="s">
        <v>3</v>
      </c>
      <c r="F3" s="281"/>
      <c r="G3" s="282" t="s">
        <v>4</v>
      </c>
      <c r="H3" s="282"/>
      <c r="I3" s="283" t="s">
        <v>5</v>
      </c>
      <c r="J3" s="283"/>
      <c r="K3" s="284" t="s">
        <v>6</v>
      </c>
      <c r="L3" s="284"/>
    </row>
    <row r="4" spans="1:12">
      <c r="A4" s="278"/>
      <c r="B4" s="279"/>
      <c r="C4" s="10" t="s">
        <v>7</v>
      </c>
      <c r="D4" s="10" t="s">
        <v>8</v>
      </c>
      <c r="E4" s="11" t="s">
        <v>7</v>
      </c>
      <c r="F4" s="11" t="s">
        <v>8</v>
      </c>
      <c r="G4" s="12" t="s">
        <v>7</v>
      </c>
      <c r="H4" s="12" t="s">
        <v>8</v>
      </c>
      <c r="I4" s="98" t="s">
        <v>7</v>
      </c>
      <c r="J4" s="98" t="s">
        <v>8</v>
      </c>
      <c r="K4" s="14" t="s">
        <v>7</v>
      </c>
      <c r="L4" s="14" t="s">
        <v>8</v>
      </c>
    </row>
    <row r="5" spans="1:12">
      <c r="A5" s="15">
        <v>1</v>
      </c>
      <c r="B5" s="81">
        <v>44105</v>
      </c>
      <c r="C5" s="15" t="s">
        <v>31</v>
      </c>
      <c r="D5" s="15" t="s">
        <v>31</v>
      </c>
      <c r="E5" s="15" t="s">
        <v>31</v>
      </c>
      <c r="F5" s="15" t="s">
        <v>31</v>
      </c>
      <c r="G5" s="15" t="s">
        <v>31</v>
      </c>
      <c r="H5" s="15" t="s">
        <v>31</v>
      </c>
      <c r="I5" s="15" t="s">
        <v>31</v>
      </c>
      <c r="J5" s="15" t="s">
        <v>31</v>
      </c>
      <c r="K5" s="16" t="s">
        <v>31</v>
      </c>
      <c r="L5" s="16" t="s">
        <v>31</v>
      </c>
    </row>
    <row r="6" spans="1:12">
      <c r="A6" s="15">
        <v>2</v>
      </c>
      <c r="B6" s="81">
        <v>44106</v>
      </c>
      <c r="C6" s="15">
        <v>20</v>
      </c>
      <c r="D6" s="15">
        <v>60</v>
      </c>
      <c r="E6" s="15">
        <v>40</v>
      </c>
      <c r="F6" s="15">
        <v>120</v>
      </c>
      <c r="G6" s="15">
        <v>14</v>
      </c>
      <c r="H6" s="15">
        <v>80</v>
      </c>
      <c r="I6" s="15">
        <v>12</v>
      </c>
      <c r="J6" s="15">
        <v>20</v>
      </c>
      <c r="K6" s="16">
        <f t="shared" ref="K6:K33" si="0">SUM(C6,E6,G6,I6)</f>
        <v>86</v>
      </c>
      <c r="L6" s="16">
        <f t="shared" ref="L6:L33" si="1">SUM(D6,F6,H6,J6)</f>
        <v>280</v>
      </c>
    </row>
    <row r="7" spans="1:12">
      <c r="A7" s="15">
        <v>3</v>
      </c>
      <c r="B7" s="81">
        <v>44107</v>
      </c>
      <c r="C7" s="104" t="s">
        <v>31</v>
      </c>
      <c r="D7" s="104" t="s">
        <v>31</v>
      </c>
      <c r="E7" s="15" t="s">
        <v>31</v>
      </c>
      <c r="F7" s="15" t="s">
        <v>31</v>
      </c>
      <c r="G7" s="15" t="s">
        <v>31</v>
      </c>
      <c r="H7" s="15" t="s">
        <v>31</v>
      </c>
      <c r="I7" s="15" t="s">
        <v>31</v>
      </c>
      <c r="J7" s="15" t="s">
        <v>31</v>
      </c>
      <c r="K7" s="16" t="s">
        <v>31</v>
      </c>
      <c r="L7" s="16" t="s">
        <v>31</v>
      </c>
    </row>
    <row r="8" spans="1:12">
      <c r="A8" s="15">
        <v>4</v>
      </c>
      <c r="B8" s="81">
        <v>44108</v>
      </c>
      <c r="C8" s="104" t="s">
        <v>31</v>
      </c>
      <c r="D8" s="104" t="s">
        <v>31</v>
      </c>
      <c r="E8" s="15">
        <v>80</v>
      </c>
      <c r="F8" s="15">
        <v>200</v>
      </c>
      <c r="G8" s="15" t="s">
        <v>31</v>
      </c>
      <c r="H8" s="15" t="s">
        <v>31</v>
      </c>
      <c r="I8" s="15" t="s">
        <v>31</v>
      </c>
      <c r="J8" s="15" t="s">
        <v>31</v>
      </c>
      <c r="K8" s="16">
        <f t="shared" si="0"/>
        <v>80</v>
      </c>
      <c r="L8" s="16">
        <f t="shared" si="1"/>
        <v>200</v>
      </c>
    </row>
    <row r="9" spans="1:12">
      <c r="A9" s="15">
        <v>5</v>
      </c>
      <c r="B9" s="81">
        <v>44109</v>
      </c>
      <c r="C9" s="104" t="s">
        <v>31</v>
      </c>
      <c r="D9" s="104" t="s">
        <v>31</v>
      </c>
      <c r="E9" s="15" t="s">
        <v>31</v>
      </c>
      <c r="F9" s="15" t="s">
        <v>31</v>
      </c>
      <c r="G9" s="15" t="s">
        <v>31</v>
      </c>
      <c r="H9" s="15" t="s">
        <v>31</v>
      </c>
      <c r="I9" s="15" t="s">
        <v>31</v>
      </c>
      <c r="J9" s="15" t="s">
        <v>31</v>
      </c>
      <c r="K9" s="16" t="s">
        <v>31</v>
      </c>
      <c r="L9" s="16" t="s">
        <v>31</v>
      </c>
    </row>
    <row r="10" spans="1:12">
      <c r="A10" s="15">
        <v>6</v>
      </c>
      <c r="B10" s="81">
        <v>44110</v>
      </c>
      <c r="C10" s="15">
        <v>70</v>
      </c>
      <c r="D10" s="15">
        <v>200</v>
      </c>
      <c r="E10" s="15">
        <v>200</v>
      </c>
      <c r="F10" s="15">
        <v>360</v>
      </c>
      <c r="G10" s="15">
        <v>11</v>
      </c>
      <c r="H10" s="15">
        <v>90</v>
      </c>
      <c r="I10" s="15">
        <v>6</v>
      </c>
      <c r="J10" s="15">
        <v>7</v>
      </c>
      <c r="K10" s="16">
        <f t="shared" si="0"/>
        <v>287</v>
      </c>
      <c r="L10" s="16">
        <f t="shared" si="1"/>
        <v>657</v>
      </c>
    </row>
    <row r="11" spans="1:12">
      <c r="A11" s="15">
        <v>7</v>
      </c>
      <c r="B11" s="81">
        <v>44111</v>
      </c>
      <c r="C11" s="15">
        <v>11</v>
      </c>
      <c r="D11" s="15">
        <v>45</v>
      </c>
      <c r="E11" s="15">
        <v>53</v>
      </c>
      <c r="F11" s="15">
        <v>158</v>
      </c>
      <c r="G11" s="15">
        <v>10</v>
      </c>
      <c r="H11" s="15">
        <v>70</v>
      </c>
      <c r="I11" s="15" t="s">
        <v>31</v>
      </c>
      <c r="J11" s="15" t="s">
        <v>31</v>
      </c>
      <c r="K11" s="16">
        <f t="shared" si="0"/>
        <v>74</v>
      </c>
      <c r="L11" s="16">
        <f t="shared" si="1"/>
        <v>273</v>
      </c>
    </row>
    <row r="12" spans="1:12">
      <c r="A12" s="15">
        <v>8</v>
      </c>
      <c r="B12" s="81">
        <v>44112</v>
      </c>
      <c r="C12" s="15">
        <v>60</v>
      </c>
      <c r="D12" s="15">
        <v>190</v>
      </c>
      <c r="E12" s="15">
        <v>90</v>
      </c>
      <c r="F12" s="15">
        <v>120</v>
      </c>
      <c r="G12" s="15">
        <v>25</v>
      </c>
      <c r="H12" s="15">
        <v>50</v>
      </c>
      <c r="I12" s="15">
        <v>5</v>
      </c>
      <c r="J12" s="15">
        <v>4</v>
      </c>
      <c r="K12" s="16">
        <f t="shared" si="0"/>
        <v>180</v>
      </c>
      <c r="L12" s="16">
        <f t="shared" si="1"/>
        <v>364</v>
      </c>
    </row>
    <row r="13" spans="1:12">
      <c r="A13" s="15">
        <v>9</v>
      </c>
      <c r="B13" s="81">
        <v>44113</v>
      </c>
      <c r="C13" s="15">
        <v>150</v>
      </c>
      <c r="D13" s="15">
        <v>300</v>
      </c>
      <c r="E13" s="15">
        <v>200</v>
      </c>
      <c r="F13" s="15">
        <v>500</v>
      </c>
      <c r="G13" s="15">
        <v>4</v>
      </c>
      <c r="H13" s="15">
        <v>20</v>
      </c>
      <c r="I13" s="15" t="s">
        <v>31</v>
      </c>
      <c r="J13" s="15" t="s">
        <v>31</v>
      </c>
      <c r="K13" s="16">
        <f t="shared" si="0"/>
        <v>354</v>
      </c>
      <c r="L13" s="16">
        <f t="shared" si="1"/>
        <v>820</v>
      </c>
    </row>
    <row r="14" spans="1:12">
      <c r="A14" s="15">
        <v>10</v>
      </c>
      <c r="B14" s="81">
        <v>44114</v>
      </c>
      <c r="C14" s="15"/>
      <c r="D14" s="15"/>
      <c r="E14" s="15"/>
      <c r="F14" s="15"/>
      <c r="G14" s="15"/>
      <c r="H14" s="15"/>
      <c r="I14" s="15"/>
      <c r="J14" s="15"/>
      <c r="K14" s="16">
        <f t="shared" si="0"/>
        <v>0</v>
      </c>
      <c r="L14" s="16">
        <f t="shared" si="1"/>
        <v>0</v>
      </c>
    </row>
    <row r="15" spans="1:12">
      <c r="A15" s="15">
        <v>11</v>
      </c>
      <c r="B15" s="81">
        <v>44115</v>
      </c>
      <c r="C15" s="15">
        <v>30</v>
      </c>
      <c r="D15" s="15">
        <v>60</v>
      </c>
      <c r="E15" s="15">
        <v>90</v>
      </c>
      <c r="F15" s="15">
        <v>270</v>
      </c>
      <c r="G15" s="15">
        <v>4</v>
      </c>
      <c r="H15" s="15">
        <v>20</v>
      </c>
      <c r="I15" s="15" t="s">
        <v>31</v>
      </c>
      <c r="J15" s="15" t="s">
        <v>31</v>
      </c>
      <c r="K15" s="16">
        <f t="shared" si="0"/>
        <v>124</v>
      </c>
      <c r="L15" s="16">
        <f t="shared" si="1"/>
        <v>350</v>
      </c>
    </row>
    <row r="16" spans="1:12">
      <c r="A16" s="15">
        <v>12</v>
      </c>
      <c r="B16" s="81">
        <v>44116</v>
      </c>
      <c r="C16" s="15">
        <v>40</v>
      </c>
      <c r="D16" s="15">
        <v>80</v>
      </c>
      <c r="E16" s="15">
        <v>80</v>
      </c>
      <c r="F16" s="15">
        <v>240</v>
      </c>
      <c r="G16" s="15">
        <v>6</v>
      </c>
      <c r="H16" s="15">
        <v>50</v>
      </c>
      <c r="I16" s="15">
        <v>3</v>
      </c>
      <c r="J16" s="15">
        <v>5</v>
      </c>
      <c r="K16" s="16">
        <f t="shared" si="0"/>
        <v>129</v>
      </c>
      <c r="L16" s="16">
        <f t="shared" si="1"/>
        <v>375</v>
      </c>
    </row>
    <row r="17" spans="1:12">
      <c r="A17" s="15">
        <v>13</v>
      </c>
      <c r="B17" s="81">
        <v>44117</v>
      </c>
      <c r="C17" s="15">
        <v>160</v>
      </c>
      <c r="D17" s="15">
        <v>400</v>
      </c>
      <c r="E17" s="15">
        <v>200</v>
      </c>
      <c r="F17" s="15">
        <v>400</v>
      </c>
      <c r="G17" s="15">
        <v>2</v>
      </c>
      <c r="H17" s="15">
        <v>10</v>
      </c>
      <c r="I17" s="15">
        <v>2</v>
      </c>
      <c r="J17" s="15">
        <v>3</v>
      </c>
      <c r="K17" s="16">
        <f t="shared" si="0"/>
        <v>364</v>
      </c>
      <c r="L17" s="16">
        <f t="shared" si="1"/>
        <v>813</v>
      </c>
    </row>
    <row r="18" spans="1:12">
      <c r="A18" s="15">
        <v>14</v>
      </c>
      <c r="B18" s="81">
        <v>44118</v>
      </c>
      <c r="C18" s="15"/>
      <c r="D18" s="15"/>
      <c r="E18" s="15"/>
      <c r="F18" s="15"/>
      <c r="G18" s="15"/>
      <c r="H18" s="15"/>
      <c r="I18" s="15"/>
      <c r="J18" s="15"/>
      <c r="K18" s="16">
        <f t="shared" si="0"/>
        <v>0</v>
      </c>
      <c r="L18" s="16">
        <f t="shared" si="1"/>
        <v>0</v>
      </c>
    </row>
    <row r="19" spans="1:12">
      <c r="A19" s="15">
        <v>15</v>
      </c>
      <c r="B19" s="81">
        <v>44119</v>
      </c>
      <c r="C19" s="15">
        <v>50</v>
      </c>
      <c r="D19" s="15">
        <v>150</v>
      </c>
      <c r="E19" s="15">
        <v>150</v>
      </c>
      <c r="F19" s="15">
        <v>450</v>
      </c>
      <c r="G19" s="15">
        <v>4</v>
      </c>
      <c r="H19" s="15">
        <v>20</v>
      </c>
      <c r="I19" s="15" t="s">
        <v>31</v>
      </c>
      <c r="J19" s="15" t="s">
        <v>31</v>
      </c>
      <c r="K19" s="16">
        <f t="shared" si="0"/>
        <v>204</v>
      </c>
      <c r="L19" s="16">
        <f t="shared" si="1"/>
        <v>620</v>
      </c>
    </row>
    <row r="20" spans="1:12">
      <c r="A20" s="15">
        <v>16</v>
      </c>
      <c r="B20" s="81">
        <v>44120</v>
      </c>
      <c r="C20" s="15">
        <v>40</v>
      </c>
      <c r="D20" s="15">
        <v>120</v>
      </c>
      <c r="E20" s="15">
        <v>60</v>
      </c>
      <c r="F20" s="15">
        <v>180</v>
      </c>
      <c r="G20" s="15">
        <v>8</v>
      </c>
      <c r="H20" s="15">
        <v>40</v>
      </c>
      <c r="I20" s="15" t="s">
        <v>31</v>
      </c>
      <c r="J20" s="15" t="s">
        <v>31</v>
      </c>
      <c r="K20" s="16">
        <f t="shared" si="0"/>
        <v>108</v>
      </c>
      <c r="L20" s="16">
        <f t="shared" si="1"/>
        <v>340</v>
      </c>
    </row>
    <row r="21" spans="1:12">
      <c r="A21" s="15">
        <v>17</v>
      </c>
      <c r="B21" s="81">
        <v>44121</v>
      </c>
      <c r="C21" s="15"/>
      <c r="D21" s="15"/>
      <c r="E21" s="15"/>
      <c r="F21" s="15"/>
      <c r="G21" s="15"/>
      <c r="H21" s="15"/>
      <c r="I21" s="15"/>
      <c r="J21" s="15"/>
      <c r="K21" s="16">
        <f t="shared" si="0"/>
        <v>0</v>
      </c>
      <c r="L21" s="16">
        <f t="shared" si="1"/>
        <v>0</v>
      </c>
    </row>
    <row r="22" spans="1:12">
      <c r="A22" s="15">
        <v>18</v>
      </c>
      <c r="B22" s="81">
        <v>44122</v>
      </c>
      <c r="C22" s="15">
        <v>25</v>
      </c>
      <c r="D22" s="15">
        <v>40</v>
      </c>
      <c r="E22" s="15">
        <v>45</v>
      </c>
      <c r="F22" s="15">
        <v>82</v>
      </c>
      <c r="G22" s="15">
        <v>6</v>
      </c>
      <c r="H22" s="15">
        <v>30</v>
      </c>
      <c r="I22" s="15">
        <v>4</v>
      </c>
      <c r="J22" s="15">
        <v>2</v>
      </c>
      <c r="K22" s="16">
        <f t="shared" si="0"/>
        <v>80</v>
      </c>
      <c r="L22" s="16">
        <f t="shared" si="1"/>
        <v>154</v>
      </c>
    </row>
    <row r="23" spans="1:12">
      <c r="A23" s="15">
        <v>19</v>
      </c>
      <c r="B23" s="81">
        <v>44123</v>
      </c>
      <c r="C23" s="15"/>
      <c r="D23" s="15"/>
      <c r="E23" s="15"/>
      <c r="F23" s="15"/>
      <c r="G23" s="15"/>
      <c r="H23" s="15"/>
      <c r="I23" s="15"/>
      <c r="J23" s="15"/>
      <c r="K23" s="16">
        <f t="shared" si="0"/>
        <v>0</v>
      </c>
      <c r="L23" s="16">
        <f t="shared" si="1"/>
        <v>0</v>
      </c>
    </row>
    <row r="24" spans="1:12">
      <c r="A24" s="15">
        <v>20</v>
      </c>
      <c r="B24" s="81">
        <v>44124</v>
      </c>
      <c r="C24" s="15">
        <v>40</v>
      </c>
      <c r="D24" s="15">
        <v>100</v>
      </c>
      <c r="E24" s="15">
        <v>60</v>
      </c>
      <c r="F24" s="15">
        <v>120</v>
      </c>
      <c r="G24" s="15">
        <v>10</v>
      </c>
      <c r="H24" s="15">
        <v>40</v>
      </c>
      <c r="I24" s="15">
        <v>5</v>
      </c>
      <c r="J24" s="15">
        <v>10</v>
      </c>
      <c r="K24" s="16">
        <f t="shared" si="0"/>
        <v>115</v>
      </c>
      <c r="L24" s="16">
        <f t="shared" si="1"/>
        <v>270</v>
      </c>
    </row>
    <row r="25" spans="1:12">
      <c r="A25" s="15">
        <v>21</v>
      </c>
      <c r="B25" s="81">
        <v>44125</v>
      </c>
      <c r="C25" s="15">
        <v>50</v>
      </c>
      <c r="D25" s="15">
        <v>150</v>
      </c>
      <c r="E25" s="15">
        <v>80</v>
      </c>
      <c r="F25" s="15">
        <v>200</v>
      </c>
      <c r="G25" s="15">
        <v>10</v>
      </c>
      <c r="H25" s="15">
        <v>50</v>
      </c>
      <c r="I25" s="15">
        <v>2</v>
      </c>
      <c r="J25" s="15">
        <v>5</v>
      </c>
      <c r="K25" s="16">
        <f t="shared" si="0"/>
        <v>142</v>
      </c>
      <c r="L25" s="16">
        <f t="shared" si="1"/>
        <v>405</v>
      </c>
    </row>
    <row r="26" spans="1:12">
      <c r="A26" s="15">
        <v>22</v>
      </c>
      <c r="B26" s="81">
        <v>44126</v>
      </c>
      <c r="C26" s="15">
        <v>60</v>
      </c>
      <c r="D26" s="15">
        <v>85</v>
      </c>
      <c r="E26" s="15">
        <v>98</v>
      </c>
      <c r="F26" s="15">
        <v>150</v>
      </c>
      <c r="G26" s="15" t="s">
        <v>31</v>
      </c>
      <c r="H26" s="15" t="s">
        <v>31</v>
      </c>
      <c r="I26" s="15" t="s">
        <v>31</v>
      </c>
      <c r="J26" s="15" t="s">
        <v>31</v>
      </c>
      <c r="K26" s="16">
        <f t="shared" si="0"/>
        <v>158</v>
      </c>
      <c r="L26" s="16">
        <f t="shared" si="1"/>
        <v>235</v>
      </c>
    </row>
    <row r="27" spans="1:12">
      <c r="A27" s="15">
        <v>23</v>
      </c>
      <c r="B27" s="81">
        <v>44127</v>
      </c>
      <c r="C27" s="15">
        <v>40</v>
      </c>
      <c r="D27" s="15">
        <v>120</v>
      </c>
      <c r="E27" s="15">
        <v>63</v>
      </c>
      <c r="F27" s="15">
        <v>240</v>
      </c>
      <c r="G27" s="15" t="s">
        <v>31</v>
      </c>
      <c r="H27" s="15" t="s">
        <v>31</v>
      </c>
      <c r="I27" s="15">
        <v>2</v>
      </c>
      <c r="J27" s="15">
        <v>4</v>
      </c>
      <c r="K27" s="16">
        <f t="shared" si="0"/>
        <v>105</v>
      </c>
      <c r="L27" s="16">
        <f t="shared" si="1"/>
        <v>364</v>
      </c>
    </row>
    <row r="28" spans="1:12">
      <c r="A28" s="15">
        <v>24</v>
      </c>
      <c r="B28" s="81">
        <v>44128</v>
      </c>
      <c r="C28" s="15">
        <v>44</v>
      </c>
      <c r="D28" s="15">
        <v>136</v>
      </c>
      <c r="E28" s="15">
        <v>50</v>
      </c>
      <c r="F28" s="15">
        <v>150</v>
      </c>
      <c r="G28" s="15">
        <v>7</v>
      </c>
      <c r="H28" s="15">
        <v>35</v>
      </c>
      <c r="I28" s="15">
        <v>5</v>
      </c>
      <c r="J28" s="15">
        <v>10</v>
      </c>
      <c r="K28" s="16">
        <f t="shared" si="0"/>
        <v>106</v>
      </c>
      <c r="L28" s="16">
        <f t="shared" si="1"/>
        <v>331</v>
      </c>
    </row>
    <row r="29" spans="1:12">
      <c r="A29" s="15">
        <v>25</v>
      </c>
      <c r="B29" s="81">
        <v>44129</v>
      </c>
      <c r="C29" s="15">
        <v>56</v>
      </c>
      <c r="D29" s="15">
        <v>160</v>
      </c>
      <c r="E29" s="15">
        <v>100</v>
      </c>
      <c r="F29" s="15">
        <v>300</v>
      </c>
      <c r="G29" s="15">
        <v>2</v>
      </c>
      <c r="H29" s="15">
        <v>10</v>
      </c>
      <c r="I29" s="15">
        <v>1</v>
      </c>
      <c r="J29" s="15">
        <v>2</v>
      </c>
      <c r="K29" s="16">
        <f t="shared" si="0"/>
        <v>159</v>
      </c>
      <c r="L29" s="16">
        <f t="shared" si="1"/>
        <v>472</v>
      </c>
    </row>
    <row r="30" spans="1:12">
      <c r="A30" s="15">
        <v>26</v>
      </c>
      <c r="B30" s="81">
        <v>44130</v>
      </c>
      <c r="C30" s="104" t="s">
        <v>31</v>
      </c>
      <c r="D30" s="104" t="s">
        <v>31</v>
      </c>
      <c r="E30" s="104" t="s">
        <v>31</v>
      </c>
      <c r="F30" s="104" t="s">
        <v>31</v>
      </c>
      <c r="G30" s="104" t="s">
        <v>31</v>
      </c>
      <c r="H30" s="104" t="s">
        <v>31</v>
      </c>
      <c r="I30" s="104" t="s">
        <v>31</v>
      </c>
      <c r="J30" s="104" t="s">
        <v>31</v>
      </c>
      <c r="K30" s="104" t="s">
        <v>31</v>
      </c>
      <c r="L30" s="104" t="s">
        <v>31</v>
      </c>
    </row>
    <row r="31" spans="1:12">
      <c r="A31" s="15">
        <v>27</v>
      </c>
      <c r="B31" s="81">
        <v>44131</v>
      </c>
      <c r="C31" s="104" t="s">
        <v>31</v>
      </c>
      <c r="D31" s="104" t="s">
        <v>31</v>
      </c>
      <c r="E31" s="104" t="s">
        <v>31</v>
      </c>
      <c r="F31" s="104" t="s">
        <v>31</v>
      </c>
      <c r="G31" s="104" t="s">
        <v>31</v>
      </c>
      <c r="H31" s="104" t="s">
        <v>31</v>
      </c>
      <c r="I31" s="104" t="s">
        <v>31</v>
      </c>
      <c r="J31" s="104" t="s">
        <v>31</v>
      </c>
      <c r="K31" s="104" t="s">
        <v>31</v>
      </c>
      <c r="L31" s="104" t="s">
        <v>31</v>
      </c>
    </row>
    <row r="32" spans="1:12">
      <c r="A32" s="15">
        <v>28</v>
      </c>
      <c r="B32" s="81">
        <v>44132</v>
      </c>
      <c r="C32" s="104" t="s">
        <v>31</v>
      </c>
      <c r="D32" s="104" t="s">
        <v>31</v>
      </c>
      <c r="E32" s="104" t="s">
        <v>31</v>
      </c>
      <c r="F32" s="104" t="s">
        <v>31</v>
      </c>
      <c r="G32" s="104" t="s">
        <v>31</v>
      </c>
      <c r="H32" s="104" t="s">
        <v>31</v>
      </c>
      <c r="I32" s="104" t="s">
        <v>31</v>
      </c>
      <c r="J32" s="104" t="s">
        <v>31</v>
      </c>
      <c r="K32" s="104" t="s">
        <v>31</v>
      </c>
      <c r="L32" s="104" t="s">
        <v>31</v>
      </c>
    </row>
    <row r="33" spans="1:12">
      <c r="A33" s="15">
        <v>29</v>
      </c>
      <c r="B33" s="81">
        <v>44133</v>
      </c>
      <c r="C33" s="15">
        <v>42</v>
      </c>
      <c r="D33" s="15">
        <v>120</v>
      </c>
      <c r="E33" s="15">
        <v>150</v>
      </c>
      <c r="F33" s="15">
        <v>400</v>
      </c>
      <c r="G33" s="15">
        <v>20</v>
      </c>
      <c r="H33" s="15">
        <v>180</v>
      </c>
      <c r="I33" s="15">
        <v>11</v>
      </c>
      <c r="J33" s="15">
        <v>20</v>
      </c>
      <c r="K33" s="16">
        <f t="shared" si="0"/>
        <v>223</v>
      </c>
      <c r="L33" s="16">
        <f t="shared" si="1"/>
        <v>720</v>
      </c>
    </row>
    <row r="34" spans="1:12">
      <c r="A34" s="15">
        <v>30</v>
      </c>
      <c r="B34" s="81">
        <v>44134</v>
      </c>
      <c r="C34" s="104" t="s">
        <v>31</v>
      </c>
      <c r="D34" s="104" t="s">
        <v>31</v>
      </c>
      <c r="E34" s="104" t="s">
        <v>31</v>
      </c>
      <c r="F34" s="104" t="s">
        <v>31</v>
      </c>
      <c r="G34" s="104" t="s">
        <v>31</v>
      </c>
      <c r="H34" s="104" t="s">
        <v>31</v>
      </c>
      <c r="I34" s="104" t="s">
        <v>31</v>
      </c>
      <c r="J34" s="104" t="s">
        <v>31</v>
      </c>
      <c r="K34" s="104" t="s">
        <v>31</v>
      </c>
      <c r="L34" s="104" t="s">
        <v>31</v>
      </c>
    </row>
    <row r="35" spans="1:12">
      <c r="A35" s="15">
        <v>31</v>
      </c>
      <c r="B35" s="81">
        <v>44135</v>
      </c>
      <c r="C35" s="104" t="s">
        <v>31</v>
      </c>
      <c r="D35" s="104" t="s">
        <v>31</v>
      </c>
      <c r="E35" s="104" t="s">
        <v>31</v>
      </c>
      <c r="F35" s="104" t="s">
        <v>31</v>
      </c>
      <c r="G35" s="104" t="s">
        <v>31</v>
      </c>
      <c r="H35" s="104" t="s">
        <v>31</v>
      </c>
      <c r="I35" s="104" t="s">
        <v>31</v>
      </c>
      <c r="J35" s="104" t="s">
        <v>31</v>
      </c>
      <c r="K35" s="104" t="s">
        <v>31</v>
      </c>
      <c r="L35" s="104" t="s">
        <v>31</v>
      </c>
    </row>
    <row r="36" spans="1:12" s="9" customFormat="1" ht="25.5" customHeight="1">
      <c r="A36" s="274" t="s">
        <v>6</v>
      </c>
      <c r="B36" s="275"/>
      <c r="C36" s="21">
        <f t="shared" ref="C36:J36" si="2">SUM(C6:C35)</f>
        <v>988</v>
      </c>
      <c r="D36" s="21">
        <f t="shared" si="2"/>
        <v>2516</v>
      </c>
      <c r="E36" s="21">
        <f t="shared" si="2"/>
        <v>1889</v>
      </c>
      <c r="F36" s="21">
        <f t="shared" si="2"/>
        <v>4640</v>
      </c>
      <c r="G36" s="21">
        <f t="shared" si="2"/>
        <v>143</v>
      </c>
      <c r="H36" s="21">
        <f t="shared" si="2"/>
        <v>795</v>
      </c>
      <c r="I36" s="21">
        <f t="shared" si="2"/>
        <v>58</v>
      </c>
      <c r="J36" s="21">
        <f t="shared" si="2"/>
        <v>92</v>
      </c>
      <c r="K36" s="21">
        <f>SUM(K5:K35)</f>
        <v>3078</v>
      </c>
      <c r="L36" s="21">
        <f>SUM(L5:L35)</f>
        <v>8043</v>
      </c>
    </row>
    <row r="37" spans="1:12">
      <c r="A37" s="18"/>
      <c r="B37" s="82"/>
      <c r="C37" s="18"/>
      <c r="D37" s="18"/>
      <c r="E37" s="18"/>
      <c r="F37" s="18"/>
      <c r="G37" s="18"/>
      <c r="H37" s="18"/>
      <c r="I37" s="18"/>
      <c r="J37" s="18"/>
      <c r="K37" s="19"/>
      <c r="L37" s="19"/>
    </row>
    <row r="38" spans="1:12">
      <c r="A38" s="276" t="s">
        <v>9</v>
      </c>
      <c r="B38" s="276"/>
      <c r="C38" s="17">
        <f>SUM(C36/31)</f>
        <v>31.870967741935484</v>
      </c>
      <c r="D38" s="10">
        <f t="shared" ref="D38:J38" si="3">SUM(D36/31)</f>
        <v>81.161290322580641</v>
      </c>
      <c r="E38" s="17">
        <f t="shared" si="3"/>
        <v>60.935483870967744</v>
      </c>
      <c r="F38" s="11">
        <f t="shared" si="3"/>
        <v>149.67741935483872</v>
      </c>
      <c r="G38" s="17">
        <f t="shared" si="3"/>
        <v>4.612903225806452</v>
      </c>
      <c r="H38" s="12">
        <f t="shared" si="3"/>
        <v>25.64516129032258</v>
      </c>
      <c r="I38" s="17">
        <f t="shared" si="3"/>
        <v>1.8709677419354838</v>
      </c>
      <c r="J38" s="32">
        <f t="shared" si="3"/>
        <v>2.967741935483871</v>
      </c>
      <c r="K38" s="20">
        <f>K36/31</f>
        <v>99.290322580645167</v>
      </c>
      <c r="L38" s="54">
        <f>L36/31</f>
        <v>259.45161290322579</v>
      </c>
    </row>
    <row r="39" spans="1:12">
      <c r="A39" s="19"/>
      <c r="B39" s="91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2" ht="27.75" customHeight="1">
      <c r="A40" s="298" t="s">
        <v>65</v>
      </c>
      <c r="B40" s="299"/>
      <c r="C40" s="299"/>
      <c r="D40" s="299"/>
      <c r="E40" s="299"/>
      <c r="F40" s="300"/>
    </row>
    <row r="41" spans="1:12">
      <c r="A41" s="278" t="s">
        <v>0</v>
      </c>
      <c r="B41" s="279" t="s">
        <v>1</v>
      </c>
      <c r="C41" s="281" t="s">
        <v>3</v>
      </c>
      <c r="D41" s="281"/>
      <c r="E41" s="284" t="s">
        <v>6</v>
      </c>
      <c r="F41" s="284"/>
    </row>
    <row r="42" spans="1:12">
      <c r="A42" s="278"/>
      <c r="B42" s="279"/>
      <c r="C42" s="97" t="s">
        <v>7</v>
      </c>
      <c r="D42" s="97" t="s">
        <v>8</v>
      </c>
      <c r="E42" s="99" t="s">
        <v>7</v>
      </c>
      <c r="F42" s="99" t="s">
        <v>8</v>
      </c>
    </row>
    <row r="43" spans="1:12">
      <c r="A43" s="95">
        <v>1</v>
      </c>
      <c r="B43" s="81">
        <v>44105</v>
      </c>
      <c r="C43" s="66">
        <v>20</v>
      </c>
      <c r="D43" s="66">
        <v>120</v>
      </c>
      <c r="E43" s="66">
        <v>20</v>
      </c>
      <c r="F43" s="66">
        <v>120</v>
      </c>
    </row>
    <row r="44" spans="1:12">
      <c r="A44" s="95">
        <v>2</v>
      </c>
      <c r="B44" s="81">
        <v>44106</v>
      </c>
      <c r="C44" s="66">
        <v>20</v>
      </c>
      <c r="D44" s="66">
        <v>120</v>
      </c>
      <c r="E44" s="66">
        <v>20</v>
      </c>
      <c r="F44" s="66">
        <v>120</v>
      </c>
    </row>
    <row r="45" spans="1:12">
      <c r="A45" s="95">
        <v>3</v>
      </c>
      <c r="B45" s="81">
        <v>44109</v>
      </c>
      <c r="C45" s="66">
        <v>42</v>
      </c>
      <c r="D45" s="66">
        <v>248</v>
      </c>
      <c r="E45" s="66">
        <v>42</v>
      </c>
      <c r="F45" s="66">
        <v>248</v>
      </c>
    </row>
    <row r="46" spans="1:12">
      <c r="A46" s="95">
        <v>4</v>
      </c>
      <c r="B46" s="81">
        <v>44111</v>
      </c>
      <c r="C46" s="66">
        <v>30</v>
      </c>
      <c r="D46" s="66">
        <v>150</v>
      </c>
      <c r="E46" s="66">
        <v>30</v>
      </c>
      <c r="F46" s="66">
        <v>150</v>
      </c>
    </row>
    <row r="47" spans="1:12">
      <c r="A47" s="95">
        <v>5</v>
      </c>
      <c r="B47" s="81">
        <v>44113</v>
      </c>
      <c r="C47" s="66">
        <v>30</v>
      </c>
      <c r="D47" s="66">
        <v>150</v>
      </c>
      <c r="E47" s="66">
        <v>30</v>
      </c>
      <c r="F47" s="66">
        <v>150</v>
      </c>
    </row>
    <row r="48" spans="1:12">
      <c r="A48" s="95">
        <v>6</v>
      </c>
      <c r="B48" s="81">
        <v>44115</v>
      </c>
      <c r="C48" s="66">
        <v>37</v>
      </c>
      <c r="D48" s="66">
        <v>185</v>
      </c>
      <c r="E48" s="66">
        <v>37</v>
      </c>
      <c r="F48" s="66">
        <v>185</v>
      </c>
    </row>
    <row r="49" spans="1:6">
      <c r="A49" s="95">
        <v>7</v>
      </c>
      <c r="B49" s="81">
        <v>44116</v>
      </c>
      <c r="C49" s="66">
        <v>15</v>
      </c>
      <c r="D49" s="66">
        <v>75</v>
      </c>
      <c r="E49" s="66">
        <v>15</v>
      </c>
      <c r="F49" s="66">
        <v>75</v>
      </c>
    </row>
    <row r="50" spans="1:6">
      <c r="A50" s="95">
        <v>8</v>
      </c>
      <c r="B50" s="81">
        <v>44120</v>
      </c>
      <c r="C50" s="66">
        <v>40</v>
      </c>
      <c r="D50" s="66">
        <v>240</v>
      </c>
      <c r="E50" s="66">
        <v>40</v>
      </c>
      <c r="F50" s="66">
        <v>240</v>
      </c>
    </row>
    <row r="51" spans="1:6">
      <c r="A51" s="95">
        <v>9</v>
      </c>
      <c r="B51" s="81">
        <v>44121</v>
      </c>
      <c r="C51" s="66">
        <v>15</v>
      </c>
      <c r="D51" s="66">
        <v>75</v>
      </c>
      <c r="E51" s="66">
        <v>15</v>
      </c>
      <c r="F51" s="66">
        <v>75</v>
      </c>
    </row>
    <row r="52" spans="1:6">
      <c r="A52" s="95">
        <v>10</v>
      </c>
      <c r="B52" s="81">
        <v>44123</v>
      </c>
      <c r="C52" s="66">
        <v>28</v>
      </c>
      <c r="D52" s="66">
        <v>140</v>
      </c>
      <c r="E52" s="66">
        <v>28</v>
      </c>
      <c r="F52" s="66">
        <v>140</v>
      </c>
    </row>
    <row r="53" spans="1:6">
      <c r="A53" s="95">
        <v>11</v>
      </c>
      <c r="B53" s="81">
        <v>44124</v>
      </c>
      <c r="C53" s="66">
        <v>20</v>
      </c>
      <c r="D53" s="66">
        <v>95</v>
      </c>
      <c r="E53" s="66">
        <v>20</v>
      </c>
      <c r="F53" s="66">
        <v>95</v>
      </c>
    </row>
    <row r="54" spans="1:6">
      <c r="A54" s="95">
        <v>12</v>
      </c>
      <c r="B54" s="81">
        <v>44116</v>
      </c>
      <c r="C54" s="66">
        <v>30</v>
      </c>
      <c r="D54" s="66">
        <v>150</v>
      </c>
      <c r="E54" s="66">
        <v>30</v>
      </c>
      <c r="F54" s="66">
        <v>150</v>
      </c>
    </row>
    <row r="55" spans="1:6">
      <c r="A55" s="95">
        <v>13</v>
      </c>
      <c r="B55" s="81">
        <v>44126</v>
      </c>
      <c r="C55" s="66">
        <v>20</v>
      </c>
      <c r="D55" s="66">
        <v>96</v>
      </c>
      <c r="E55" s="66">
        <v>20</v>
      </c>
      <c r="F55" s="66">
        <v>96</v>
      </c>
    </row>
    <row r="56" spans="1:6">
      <c r="A56" s="95">
        <v>14</v>
      </c>
      <c r="B56" s="81">
        <v>44127</v>
      </c>
      <c r="C56" s="66">
        <v>32</v>
      </c>
      <c r="D56" s="66">
        <v>160</v>
      </c>
      <c r="E56" s="66">
        <v>32</v>
      </c>
      <c r="F56" s="66">
        <v>160</v>
      </c>
    </row>
    <row r="57" spans="1:6">
      <c r="A57" s="95">
        <v>15</v>
      </c>
      <c r="B57" s="81">
        <v>44129</v>
      </c>
      <c r="C57" s="66">
        <v>60</v>
      </c>
      <c r="D57" s="66">
        <v>295</v>
      </c>
      <c r="E57" s="66">
        <v>60</v>
      </c>
      <c r="F57" s="66">
        <v>295</v>
      </c>
    </row>
    <row r="58" spans="1:6">
      <c r="B58" s="90" t="s">
        <v>6</v>
      </c>
      <c r="C58" s="7">
        <f>SUM(C43:C57)</f>
        <v>439</v>
      </c>
      <c r="D58" s="7">
        <f>SUM(D43:D57)</f>
        <v>2299</v>
      </c>
      <c r="E58" s="7">
        <f>SUM(E43:E57)</f>
        <v>439</v>
      </c>
      <c r="F58" s="7">
        <f>SUM(F43:F57)</f>
        <v>2299</v>
      </c>
    </row>
    <row r="59" spans="1:6">
      <c r="B59"/>
    </row>
    <row r="60" spans="1:6">
      <c r="A60" s="276" t="s">
        <v>9</v>
      </c>
      <c r="B60" s="276"/>
      <c r="C60" s="96">
        <f>C58/30</f>
        <v>14.633333333333333</v>
      </c>
      <c r="D60" s="97">
        <f>D58/30</f>
        <v>76.63333333333334</v>
      </c>
      <c r="E60" s="96">
        <f>E58/30</f>
        <v>14.633333333333333</v>
      </c>
      <c r="F60" s="99">
        <f>F58/30</f>
        <v>76.63333333333334</v>
      </c>
    </row>
    <row r="61" spans="1:6">
      <c r="B61"/>
    </row>
    <row r="62" spans="1:6">
      <c r="B62"/>
    </row>
    <row r="63" spans="1:6">
      <c r="B63"/>
    </row>
    <row r="64" spans="1:6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</sheetData>
  <mergeCells count="16">
    <mergeCell ref="A40:F40"/>
    <mergeCell ref="A36:B36"/>
    <mergeCell ref="A38:B38"/>
    <mergeCell ref="A2:L2"/>
    <mergeCell ref="A3:A4"/>
    <mergeCell ref="B3:B4"/>
    <mergeCell ref="C3:D3"/>
    <mergeCell ref="E3:F3"/>
    <mergeCell ref="G3:H3"/>
    <mergeCell ref="I3:J3"/>
    <mergeCell ref="K3:L3"/>
    <mergeCell ref="A41:A42"/>
    <mergeCell ref="B41:B42"/>
    <mergeCell ref="C41:D41"/>
    <mergeCell ref="E41:F41"/>
    <mergeCell ref="A60:B60"/>
  </mergeCells>
  <pageMargins left="0.7" right="0.7" top="0.25" bottom="0.25" header="0.3" footer="0.3"/>
  <pageSetup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"/>
  <sheetViews>
    <sheetView topLeftCell="A39" workbookViewId="0">
      <selection activeCell="J49" sqref="J49"/>
    </sheetView>
  </sheetViews>
  <sheetFormatPr defaultRowHeight="15"/>
  <cols>
    <col min="2" max="2" width="11.7109375" style="63" customWidth="1"/>
  </cols>
  <sheetData>
    <row r="1" spans="1:12" ht="10.5" customHeight="1"/>
    <row r="2" spans="1:12">
      <c r="A2" s="292" t="s">
        <v>29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</row>
    <row r="3" spans="1:12">
      <c r="A3" s="278" t="s">
        <v>0</v>
      </c>
      <c r="B3" s="279" t="s">
        <v>1</v>
      </c>
      <c r="C3" s="280" t="s">
        <v>2</v>
      </c>
      <c r="D3" s="280"/>
      <c r="E3" s="281" t="s">
        <v>3</v>
      </c>
      <c r="F3" s="281"/>
      <c r="G3" s="282" t="s">
        <v>4</v>
      </c>
      <c r="H3" s="282"/>
      <c r="I3" s="283" t="s">
        <v>5</v>
      </c>
      <c r="J3" s="283"/>
      <c r="K3" s="284" t="s">
        <v>6</v>
      </c>
      <c r="L3" s="284"/>
    </row>
    <row r="4" spans="1:12">
      <c r="A4" s="278"/>
      <c r="B4" s="279"/>
      <c r="C4" s="10" t="s">
        <v>7</v>
      </c>
      <c r="D4" s="10" t="s">
        <v>8</v>
      </c>
      <c r="E4" s="11" t="s">
        <v>7</v>
      </c>
      <c r="F4" s="11" t="s">
        <v>8</v>
      </c>
      <c r="G4" s="12" t="s">
        <v>7</v>
      </c>
      <c r="H4" s="12" t="s">
        <v>8</v>
      </c>
      <c r="I4" s="98" t="s">
        <v>7</v>
      </c>
      <c r="J4" s="98" t="s">
        <v>8</v>
      </c>
      <c r="K4" s="14" t="s">
        <v>7</v>
      </c>
      <c r="L4" s="14" t="s">
        <v>8</v>
      </c>
    </row>
    <row r="5" spans="1:12">
      <c r="A5" s="15">
        <v>1</v>
      </c>
      <c r="B5" s="81">
        <v>44136</v>
      </c>
      <c r="C5" s="15">
        <v>100</v>
      </c>
      <c r="D5" s="15">
        <v>250</v>
      </c>
      <c r="E5" s="15">
        <v>200</v>
      </c>
      <c r="F5" s="15">
        <v>500</v>
      </c>
      <c r="G5" s="15">
        <v>10</v>
      </c>
      <c r="H5" s="15">
        <v>50</v>
      </c>
      <c r="I5" s="15">
        <v>7</v>
      </c>
      <c r="J5" s="15">
        <v>10</v>
      </c>
      <c r="K5" s="16">
        <f>SUM(C5,E5,G5,I5)</f>
        <v>317</v>
      </c>
      <c r="L5" s="16">
        <f>SUM(D5,F5,H5,J5)</f>
        <v>810</v>
      </c>
    </row>
    <row r="6" spans="1:12">
      <c r="A6" s="15">
        <v>2</v>
      </c>
      <c r="B6" s="81">
        <v>44137</v>
      </c>
      <c r="C6" s="15">
        <v>30</v>
      </c>
      <c r="D6" s="15">
        <v>110</v>
      </c>
      <c r="E6" s="15">
        <v>57</v>
      </c>
      <c r="F6" s="15">
        <v>180</v>
      </c>
      <c r="G6" s="15">
        <v>8</v>
      </c>
      <c r="H6" s="15">
        <v>48</v>
      </c>
      <c r="I6" s="15" t="s">
        <v>31</v>
      </c>
      <c r="J6" s="15" t="s">
        <v>31</v>
      </c>
      <c r="K6" s="16">
        <f t="shared" ref="K6:K35" si="0">SUM(C6,E6,G6,I6)</f>
        <v>95</v>
      </c>
      <c r="L6" s="16">
        <f t="shared" ref="L6:L35" si="1">SUM(D6,F6,H6,J6)</f>
        <v>338</v>
      </c>
    </row>
    <row r="7" spans="1:12">
      <c r="A7" s="15">
        <v>3</v>
      </c>
      <c r="B7" s="81">
        <v>44138</v>
      </c>
      <c r="C7" s="104" t="s">
        <v>31</v>
      </c>
      <c r="D7" s="104" t="s">
        <v>31</v>
      </c>
      <c r="E7" s="104" t="s">
        <v>31</v>
      </c>
      <c r="F7" s="104" t="s">
        <v>31</v>
      </c>
      <c r="G7" s="104" t="s">
        <v>31</v>
      </c>
      <c r="H7" s="104" t="s">
        <v>31</v>
      </c>
      <c r="I7" s="104" t="s">
        <v>31</v>
      </c>
      <c r="J7" s="104" t="s">
        <v>31</v>
      </c>
      <c r="K7" s="104" t="s">
        <v>31</v>
      </c>
      <c r="L7" s="104" t="s">
        <v>31</v>
      </c>
    </row>
    <row r="8" spans="1:12">
      <c r="A8" s="15">
        <v>4</v>
      </c>
      <c r="B8" s="81">
        <v>44139</v>
      </c>
      <c r="C8" s="104" t="s">
        <v>31</v>
      </c>
      <c r="D8" s="104" t="s">
        <v>31</v>
      </c>
      <c r="E8" s="104" t="s">
        <v>31</v>
      </c>
      <c r="F8" s="104" t="s">
        <v>31</v>
      </c>
      <c r="G8" s="104" t="s">
        <v>31</v>
      </c>
      <c r="H8" s="104" t="s">
        <v>31</v>
      </c>
      <c r="I8" s="104" t="s">
        <v>31</v>
      </c>
      <c r="J8" s="104" t="s">
        <v>31</v>
      </c>
      <c r="K8" s="104" t="s">
        <v>31</v>
      </c>
      <c r="L8" s="104" t="s">
        <v>31</v>
      </c>
    </row>
    <row r="9" spans="1:12">
      <c r="A9" s="15">
        <v>5</v>
      </c>
      <c r="B9" s="81">
        <v>44140</v>
      </c>
      <c r="C9" s="104" t="s">
        <v>31</v>
      </c>
      <c r="D9" s="104" t="s">
        <v>31</v>
      </c>
      <c r="E9" s="104" t="s">
        <v>31</v>
      </c>
      <c r="F9" s="104" t="s">
        <v>31</v>
      </c>
      <c r="G9" s="104" t="s">
        <v>31</v>
      </c>
      <c r="H9" s="104" t="s">
        <v>31</v>
      </c>
      <c r="I9" s="104" t="s">
        <v>31</v>
      </c>
      <c r="J9" s="104" t="s">
        <v>31</v>
      </c>
      <c r="K9" s="104" t="s">
        <v>31</v>
      </c>
      <c r="L9" s="104" t="s">
        <v>31</v>
      </c>
    </row>
    <row r="10" spans="1:12">
      <c r="A10" s="15">
        <v>6</v>
      </c>
      <c r="B10" s="81">
        <v>44141</v>
      </c>
      <c r="C10" s="15">
        <v>60</v>
      </c>
      <c r="D10" s="15">
        <v>240</v>
      </c>
      <c r="E10" s="15">
        <v>93</v>
      </c>
      <c r="F10" s="15">
        <v>280</v>
      </c>
      <c r="G10" s="15">
        <v>8</v>
      </c>
      <c r="H10" s="15">
        <v>50</v>
      </c>
      <c r="I10" s="15" t="s">
        <v>31</v>
      </c>
      <c r="J10" s="15" t="s">
        <v>31</v>
      </c>
      <c r="K10" s="16">
        <f t="shared" si="0"/>
        <v>161</v>
      </c>
      <c r="L10" s="16">
        <f t="shared" si="1"/>
        <v>570</v>
      </c>
    </row>
    <row r="11" spans="1:12">
      <c r="A11" s="15">
        <v>7</v>
      </c>
      <c r="B11" s="81">
        <v>44142</v>
      </c>
      <c r="C11" s="15">
        <v>52</v>
      </c>
      <c r="D11" s="15">
        <v>170</v>
      </c>
      <c r="E11" s="15">
        <v>70</v>
      </c>
      <c r="F11" s="15">
        <v>175</v>
      </c>
      <c r="G11" s="15" t="s">
        <v>31</v>
      </c>
      <c r="H11" s="15" t="s">
        <v>31</v>
      </c>
      <c r="I11" s="15" t="s">
        <v>31</v>
      </c>
      <c r="J11" s="15" t="s">
        <v>31</v>
      </c>
      <c r="K11" s="16">
        <f t="shared" si="0"/>
        <v>122</v>
      </c>
      <c r="L11" s="16">
        <f t="shared" si="1"/>
        <v>345</v>
      </c>
    </row>
    <row r="12" spans="1:12">
      <c r="A12" s="15">
        <v>8</v>
      </c>
      <c r="B12" s="81">
        <v>44143</v>
      </c>
      <c r="C12" s="104" t="s">
        <v>31</v>
      </c>
      <c r="D12" s="104" t="s">
        <v>31</v>
      </c>
      <c r="E12" s="104" t="s">
        <v>31</v>
      </c>
      <c r="F12" s="104" t="s">
        <v>31</v>
      </c>
      <c r="G12" s="104" t="s">
        <v>31</v>
      </c>
      <c r="H12" s="104" t="s">
        <v>31</v>
      </c>
      <c r="I12" s="104" t="s">
        <v>31</v>
      </c>
      <c r="J12" s="104" t="s">
        <v>31</v>
      </c>
      <c r="K12" s="104" t="s">
        <v>31</v>
      </c>
      <c r="L12" s="104" t="s">
        <v>31</v>
      </c>
    </row>
    <row r="13" spans="1:12">
      <c r="A13" s="15">
        <v>9</v>
      </c>
      <c r="B13" s="81">
        <v>44144</v>
      </c>
      <c r="C13" s="104" t="s">
        <v>31</v>
      </c>
      <c r="D13" s="104" t="s">
        <v>31</v>
      </c>
      <c r="E13" s="104" t="s">
        <v>31</v>
      </c>
      <c r="F13" s="104" t="s">
        <v>31</v>
      </c>
      <c r="G13" s="104" t="s">
        <v>31</v>
      </c>
      <c r="H13" s="104" t="s">
        <v>31</v>
      </c>
      <c r="I13" s="104" t="s">
        <v>31</v>
      </c>
      <c r="J13" s="104" t="s">
        <v>31</v>
      </c>
      <c r="K13" s="104" t="s">
        <v>31</v>
      </c>
      <c r="L13" s="104" t="s">
        <v>31</v>
      </c>
    </row>
    <row r="14" spans="1:12">
      <c r="A14" s="15">
        <v>10</v>
      </c>
      <c r="B14" s="81">
        <v>44145</v>
      </c>
      <c r="C14" s="15">
        <v>67</v>
      </c>
      <c r="D14" s="15">
        <v>185</v>
      </c>
      <c r="E14" s="15">
        <v>130</v>
      </c>
      <c r="F14" s="15">
        <v>150</v>
      </c>
      <c r="G14" s="15">
        <v>22</v>
      </c>
      <c r="H14" s="15">
        <v>145</v>
      </c>
      <c r="I14" s="15">
        <v>18</v>
      </c>
      <c r="J14" s="15">
        <v>25</v>
      </c>
      <c r="K14" s="16">
        <f t="shared" si="0"/>
        <v>237</v>
      </c>
      <c r="L14" s="16">
        <f t="shared" si="1"/>
        <v>505</v>
      </c>
    </row>
    <row r="15" spans="1:12">
      <c r="A15" s="15">
        <v>11</v>
      </c>
      <c r="B15" s="81">
        <v>44146</v>
      </c>
      <c r="C15" s="104" t="s">
        <v>31</v>
      </c>
      <c r="D15" s="104" t="s">
        <v>31</v>
      </c>
      <c r="E15" s="104" t="s">
        <v>31</v>
      </c>
      <c r="F15" s="104" t="s">
        <v>31</v>
      </c>
      <c r="G15" s="104" t="s">
        <v>31</v>
      </c>
      <c r="H15" s="104" t="s">
        <v>31</v>
      </c>
      <c r="I15" s="104" t="s">
        <v>31</v>
      </c>
      <c r="J15" s="104" t="s">
        <v>31</v>
      </c>
      <c r="K15" s="104" t="s">
        <v>31</v>
      </c>
      <c r="L15" s="104" t="s">
        <v>31</v>
      </c>
    </row>
    <row r="16" spans="1:12">
      <c r="A16" s="15">
        <v>12</v>
      </c>
      <c r="B16" s="81">
        <v>44147</v>
      </c>
      <c r="C16" s="15">
        <v>20</v>
      </c>
      <c r="D16" s="15">
        <v>60</v>
      </c>
      <c r="E16" s="15" t="s">
        <v>31</v>
      </c>
      <c r="F16" s="15" t="s">
        <v>31</v>
      </c>
      <c r="G16" s="15">
        <v>30</v>
      </c>
      <c r="H16" s="15">
        <v>90</v>
      </c>
      <c r="I16" s="15" t="s">
        <v>31</v>
      </c>
      <c r="J16" s="15" t="s">
        <v>31</v>
      </c>
      <c r="K16" s="16">
        <f>SUM(C16,E16,G16,I16)</f>
        <v>50</v>
      </c>
      <c r="L16" s="16">
        <f>SUM(D16,F16,H16,J16)</f>
        <v>150</v>
      </c>
    </row>
    <row r="17" spans="1:12">
      <c r="A17" s="95">
        <v>13</v>
      </c>
      <c r="B17" s="81">
        <v>44147</v>
      </c>
      <c r="C17" s="95">
        <v>237</v>
      </c>
      <c r="D17" s="95">
        <v>620</v>
      </c>
      <c r="E17" s="95">
        <v>307</v>
      </c>
      <c r="F17" s="95">
        <v>710</v>
      </c>
      <c r="G17" s="95">
        <v>10</v>
      </c>
      <c r="H17" s="95">
        <v>50</v>
      </c>
      <c r="I17" s="95" t="s">
        <v>31</v>
      </c>
      <c r="J17" s="95" t="s">
        <v>31</v>
      </c>
      <c r="K17" s="16">
        <f t="shared" ref="K17" si="2">SUM(C17,E17,G17,I17)</f>
        <v>554</v>
      </c>
      <c r="L17" s="16">
        <f t="shared" ref="L17" si="3">SUM(D17,F17,H17,J17)</f>
        <v>1380</v>
      </c>
    </row>
    <row r="18" spans="1:12">
      <c r="A18" s="95">
        <v>14</v>
      </c>
      <c r="B18" s="81">
        <v>44148</v>
      </c>
      <c r="C18" s="104" t="s">
        <v>31</v>
      </c>
      <c r="D18" s="104" t="s">
        <v>31</v>
      </c>
      <c r="E18" s="104" t="s">
        <v>31</v>
      </c>
      <c r="F18" s="104" t="s">
        <v>31</v>
      </c>
      <c r="G18" s="104" t="s">
        <v>31</v>
      </c>
      <c r="H18" s="104" t="s">
        <v>31</v>
      </c>
      <c r="I18" s="104" t="s">
        <v>31</v>
      </c>
      <c r="J18" s="104" t="s">
        <v>31</v>
      </c>
      <c r="K18" s="104" t="s">
        <v>31</v>
      </c>
      <c r="L18" s="104" t="s">
        <v>31</v>
      </c>
    </row>
    <row r="19" spans="1:12">
      <c r="A19" s="95">
        <v>15</v>
      </c>
      <c r="B19" s="81">
        <v>44149</v>
      </c>
      <c r="C19" s="104" t="s">
        <v>31</v>
      </c>
      <c r="D19" s="104" t="s">
        <v>31</v>
      </c>
      <c r="E19" s="104" t="s">
        <v>31</v>
      </c>
      <c r="F19" s="104" t="s">
        <v>31</v>
      </c>
      <c r="G19" s="104" t="s">
        <v>31</v>
      </c>
      <c r="H19" s="104" t="s">
        <v>31</v>
      </c>
      <c r="I19" s="104" t="s">
        <v>31</v>
      </c>
      <c r="J19" s="104" t="s">
        <v>31</v>
      </c>
      <c r="K19" s="104" t="s">
        <v>31</v>
      </c>
      <c r="L19" s="104" t="s">
        <v>31</v>
      </c>
    </row>
    <row r="20" spans="1:12">
      <c r="A20" s="95">
        <v>16</v>
      </c>
      <c r="B20" s="81">
        <v>44150</v>
      </c>
      <c r="C20" s="104" t="s">
        <v>31</v>
      </c>
      <c r="D20" s="104" t="s">
        <v>31</v>
      </c>
      <c r="E20" s="104" t="s">
        <v>31</v>
      </c>
      <c r="F20" s="104" t="s">
        <v>31</v>
      </c>
      <c r="G20" s="104" t="s">
        <v>31</v>
      </c>
      <c r="H20" s="104" t="s">
        <v>31</v>
      </c>
      <c r="I20" s="104" t="s">
        <v>31</v>
      </c>
      <c r="J20" s="104" t="s">
        <v>31</v>
      </c>
      <c r="K20" s="104" t="s">
        <v>31</v>
      </c>
      <c r="L20" s="104" t="s">
        <v>31</v>
      </c>
    </row>
    <row r="21" spans="1:12">
      <c r="A21" s="95">
        <v>17</v>
      </c>
      <c r="B21" s="81">
        <v>44151</v>
      </c>
      <c r="C21" s="15">
        <v>45</v>
      </c>
      <c r="D21" s="15">
        <v>70</v>
      </c>
      <c r="E21" s="15">
        <v>105</v>
      </c>
      <c r="F21" s="15">
        <v>160</v>
      </c>
      <c r="G21" s="15">
        <v>23</v>
      </c>
      <c r="H21" s="15">
        <v>52</v>
      </c>
      <c r="I21" s="15">
        <v>11</v>
      </c>
      <c r="J21" s="15">
        <v>8</v>
      </c>
      <c r="K21" s="16">
        <f t="shared" si="0"/>
        <v>184</v>
      </c>
      <c r="L21" s="16">
        <f t="shared" si="1"/>
        <v>290</v>
      </c>
    </row>
    <row r="22" spans="1:12">
      <c r="A22" s="95">
        <v>18</v>
      </c>
      <c r="B22" s="81">
        <v>44152</v>
      </c>
      <c r="C22" s="15">
        <v>20</v>
      </c>
      <c r="D22" s="15">
        <v>60</v>
      </c>
      <c r="E22" s="15">
        <v>30</v>
      </c>
      <c r="F22" s="15">
        <v>90</v>
      </c>
      <c r="G22" s="15">
        <v>5</v>
      </c>
      <c r="H22" s="15">
        <v>30</v>
      </c>
      <c r="I22" s="15">
        <v>5</v>
      </c>
      <c r="J22" s="15">
        <v>10</v>
      </c>
      <c r="K22" s="16">
        <f t="shared" si="0"/>
        <v>60</v>
      </c>
      <c r="L22" s="16">
        <f t="shared" si="1"/>
        <v>190</v>
      </c>
    </row>
    <row r="23" spans="1:12">
      <c r="A23" s="95">
        <v>19</v>
      </c>
      <c r="B23" s="81">
        <v>44153</v>
      </c>
      <c r="C23" s="15">
        <v>40</v>
      </c>
      <c r="D23" s="15">
        <v>120</v>
      </c>
      <c r="E23" s="15">
        <v>62</v>
      </c>
      <c r="F23" s="15">
        <v>170</v>
      </c>
      <c r="G23" s="15">
        <v>4</v>
      </c>
      <c r="H23" s="15">
        <v>30</v>
      </c>
      <c r="I23" s="15" t="s">
        <v>31</v>
      </c>
      <c r="J23" s="15" t="s">
        <v>31</v>
      </c>
      <c r="K23" s="16">
        <f t="shared" si="0"/>
        <v>106</v>
      </c>
      <c r="L23" s="16">
        <f t="shared" si="1"/>
        <v>320</v>
      </c>
    </row>
    <row r="24" spans="1:12">
      <c r="A24" s="95">
        <v>20</v>
      </c>
      <c r="B24" s="81">
        <v>44154</v>
      </c>
      <c r="C24" s="15">
        <v>22</v>
      </c>
      <c r="D24" s="15">
        <v>44</v>
      </c>
      <c r="E24" s="15">
        <v>30</v>
      </c>
      <c r="F24" s="15">
        <v>90</v>
      </c>
      <c r="G24" s="15" t="s">
        <v>31</v>
      </c>
      <c r="H24" s="15" t="s">
        <v>31</v>
      </c>
      <c r="I24" s="15" t="s">
        <v>31</v>
      </c>
      <c r="J24" s="15" t="s">
        <v>31</v>
      </c>
      <c r="K24" s="16">
        <f t="shared" si="0"/>
        <v>52</v>
      </c>
      <c r="L24" s="16">
        <f t="shared" si="1"/>
        <v>134</v>
      </c>
    </row>
    <row r="25" spans="1:12">
      <c r="A25" s="95">
        <v>21</v>
      </c>
      <c r="B25" s="81">
        <v>44155</v>
      </c>
      <c r="C25" s="15">
        <v>300</v>
      </c>
      <c r="D25" s="15">
        <v>915</v>
      </c>
      <c r="E25" s="15">
        <v>400</v>
      </c>
      <c r="F25" s="15">
        <v>810</v>
      </c>
      <c r="G25" s="15">
        <v>10</v>
      </c>
      <c r="H25" s="15">
        <v>90</v>
      </c>
      <c r="I25" s="15">
        <v>5</v>
      </c>
      <c r="J25" s="15">
        <v>4</v>
      </c>
      <c r="K25" s="16">
        <f t="shared" si="0"/>
        <v>715</v>
      </c>
      <c r="L25" s="16">
        <f t="shared" si="1"/>
        <v>1819</v>
      </c>
    </row>
    <row r="26" spans="1:12">
      <c r="A26" s="95">
        <v>22</v>
      </c>
      <c r="B26" s="81">
        <v>44156</v>
      </c>
      <c r="C26" s="15">
        <v>162</v>
      </c>
      <c r="D26" s="15">
        <v>400</v>
      </c>
      <c r="E26" s="15">
        <v>185</v>
      </c>
      <c r="F26" s="15">
        <v>380</v>
      </c>
      <c r="G26" s="15">
        <v>6</v>
      </c>
      <c r="H26" s="15">
        <v>24</v>
      </c>
      <c r="I26" s="15" t="s">
        <v>31</v>
      </c>
      <c r="J26" s="15" t="s">
        <v>31</v>
      </c>
      <c r="K26" s="16">
        <f t="shared" si="0"/>
        <v>353</v>
      </c>
      <c r="L26" s="16">
        <f t="shared" si="1"/>
        <v>804</v>
      </c>
    </row>
    <row r="27" spans="1:12">
      <c r="A27" s="95">
        <v>23</v>
      </c>
      <c r="B27" s="81">
        <v>44157</v>
      </c>
      <c r="C27" s="104" t="s">
        <v>31</v>
      </c>
      <c r="D27" s="104" t="s">
        <v>31</v>
      </c>
      <c r="E27" s="104" t="s">
        <v>31</v>
      </c>
      <c r="F27" s="104" t="s">
        <v>31</v>
      </c>
      <c r="G27" s="104" t="s">
        <v>31</v>
      </c>
      <c r="H27" s="104" t="s">
        <v>31</v>
      </c>
      <c r="I27" s="104" t="s">
        <v>31</v>
      </c>
      <c r="J27" s="104" t="s">
        <v>31</v>
      </c>
      <c r="K27" s="104" t="s">
        <v>31</v>
      </c>
      <c r="L27" s="104" t="s">
        <v>31</v>
      </c>
    </row>
    <row r="28" spans="1:12">
      <c r="A28" s="95">
        <v>24</v>
      </c>
      <c r="B28" s="81">
        <v>44158</v>
      </c>
      <c r="C28" s="104" t="s">
        <v>31</v>
      </c>
      <c r="D28" s="104" t="s">
        <v>31</v>
      </c>
      <c r="E28" s="104" t="s">
        <v>31</v>
      </c>
      <c r="F28" s="104" t="s">
        <v>31</v>
      </c>
      <c r="G28" s="104" t="s">
        <v>31</v>
      </c>
      <c r="H28" s="104" t="s">
        <v>31</v>
      </c>
      <c r="I28" s="104" t="s">
        <v>31</v>
      </c>
      <c r="J28" s="104" t="s">
        <v>31</v>
      </c>
      <c r="K28" s="104" t="s">
        <v>31</v>
      </c>
      <c r="L28" s="104" t="s">
        <v>31</v>
      </c>
    </row>
    <row r="29" spans="1:12">
      <c r="A29" s="95">
        <v>25</v>
      </c>
      <c r="B29" s="81">
        <v>44159</v>
      </c>
      <c r="C29" s="15">
        <v>47</v>
      </c>
      <c r="D29" s="15">
        <v>170</v>
      </c>
      <c r="E29" s="15">
        <v>63</v>
      </c>
      <c r="F29" s="15">
        <v>180</v>
      </c>
      <c r="G29" s="15" t="s">
        <v>31</v>
      </c>
      <c r="H29" s="15" t="s">
        <v>31</v>
      </c>
      <c r="I29" s="15" t="s">
        <v>31</v>
      </c>
      <c r="J29" s="15" t="s">
        <v>31</v>
      </c>
      <c r="K29" s="16">
        <f t="shared" si="0"/>
        <v>110</v>
      </c>
      <c r="L29" s="16">
        <f t="shared" si="1"/>
        <v>350</v>
      </c>
    </row>
    <row r="30" spans="1:12">
      <c r="A30" s="95">
        <v>26</v>
      </c>
      <c r="B30" s="81">
        <v>44160</v>
      </c>
      <c r="C30" s="104" t="s">
        <v>31</v>
      </c>
      <c r="D30" s="104" t="s">
        <v>31</v>
      </c>
      <c r="E30" s="104" t="s">
        <v>31</v>
      </c>
      <c r="F30" s="104" t="s">
        <v>31</v>
      </c>
      <c r="G30" s="104" t="s">
        <v>31</v>
      </c>
      <c r="H30" s="104" t="s">
        <v>31</v>
      </c>
      <c r="I30" s="104" t="s">
        <v>31</v>
      </c>
      <c r="J30" s="104" t="s">
        <v>31</v>
      </c>
      <c r="K30" s="104" t="s">
        <v>31</v>
      </c>
      <c r="L30" s="104" t="s">
        <v>31</v>
      </c>
    </row>
    <row r="31" spans="1:12">
      <c r="A31" s="95">
        <v>27</v>
      </c>
      <c r="B31" s="81">
        <v>44161</v>
      </c>
      <c r="C31" s="15">
        <v>42</v>
      </c>
      <c r="D31" s="15">
        <v>70</v>
      </c>
      <c r="E31" s="15">
        <v>46</v>
      </c>
      <c r="F31" s="15">
        <v>120</v>
      </c>
      <c r="G31" s="15">
        <v>30</v>
      </c>
      <c r="H31" s="15">
        <v>90</v>
      </c>
      <c r="I31" s="15" t="s">
        <v>31</v>
      </c>
      <c r="J31" s="15" t="s">
        <v>31</v>
      </c>
      <c r="K31" s="16">
        <f t="shared" si="0"/>
        <v>118</v>
      </c>
      <c r="L31" s="16">
        <f t="shared" si="1"/>
        <v>280</v>
      </c>
    </row>
    <row r="32" spans="1:12">
      <c r="A32" s="95">
        <v>28</v>
      </c>
      <c r="B32" s="81">
        <v>44162</v>
      </c>
      <c r="C32" s="104" t="s">
        <v>31</v>
      </c>
      <c r="D32" s="104" t="s">
        <v>31</v>
      </c>
      <c r="E32" s="104" t="s">
        <v>31</v>
      </c>
      <c r="F32" s="104" t="s">
        <v>31</v>
      </c>
      <c r="G32" s="104" t="s">
        <v>31</v>
      </c>
      <c r="H32" s="104" t="s">
        <v>31</v>
      </c>
      <c r="I32" s="104" t="s">
        <v>31</v>
      </c>
      <c r="J32" s="104" t="s">
        <v>31</v>
      </c>
      <c r="K32" s="104" t="s">
        <v>31</v>
      </c>
      <c r="L32" s="104" t="s">
        <v>31</v>
      </c>
    </row>
    <row r="33" spans="1:12">
      <c r="A33" s="95">
        <v>29</v>
      </c>
      <c r="B33" s="81">
        <v>44163</v>
      </c>
      <c r="C33" s="15">
        <v>45</v>
      </c>
      <c r="D33" s="15">
        <v>72</v>
      </c>
      <c r="E33" s="15">
        <v>76</v>
      </c>
      <c r="F33" s="15">
        <v>180</v>
      </c>
      <c r="G33" s="15" t="s">
        <v>31</v>
      </c>
      <c r="H33" s="15" t="s">
        <v>31</v>
      </c>
      <c r="I33" s="15" t="s">
        <v>31</v>
      </c>
      <c r="J33" s="15" t="s">
        <v>31</v>
      </c>
      <c r="K33" s="16">
        <f t="shared" si="0"/>
        <v>121</v>
      </c>
      <c r="L33" s="16">
        <f t="shared" si="1"/>
        <v>252</v>
      </c>
    </row>
    <row r="34" spans="1:12">
      <c r="A34" s="95">
        <v>30</v>
      </c>
      <c r="B34" s="81">
        <v>44164</v>
      </c>
      <c r="C34" s="104" t="s">
        <v>31</v>
      </c>
      <c r="D34" s="104" t="s">
        <v>31</v>
      </c>
      <c r="E34" s="104" t="s">
        <v>31</v>
      </c>
      <c r="F34" s="104" t="s">
        <v>31</v>
      </c>
      <c r="G34" s="104" t="s">
        <v>31</v>
      </c>
      <c r="H34" s="104" t="s">
        <v>31</v>
      </c>
      <c r="I34" s="104" t="s">
        <v>31</v>
      </c>
      <c r="J34" s="104" t="s">
        <v>31</v>
      </c>
      <c r="K34" s="104" t="s">
        <v>31</v>
      </c>
      <c r="L34" s="104" t="s">
        <v>31</v>
      </c>
    </row>
    <row r="35" spans="1:12">
      <c r="A35" s="95">
        <v>31</v>
      </c>
      <c r="B35" s="81">
        <v>44165</v>
      </c>
      <c r="C35" s="15">
        <v>35</v>
      </c>
      <c r="D35" s="15">
        <v>105</v>
      </c>
      <c r="E35" s="15">
        <v>71</v>
      </c>
      <c r="F35" s="15">
        <v>210</v>
      </c>
      <c r="G35" s="15">
        <v>15</v>
      </c>
      <c r="H35" s="15">
        <v>65</v>
      </c>
      <c r="I35" s="15">
        <v>6</v>
      </c>
      <c r="J35" s="15">
        <v>10</v>
      </c>
      <c r="K35" s="16">
        <f t="shared" si="0"/>
        <v>127</v>
      </c>
      <c r="L35" s="16">
        <f t="shared" si="1"/>
        <v>390</v>
      </c>
    </row>
    <row r="36" spans="1:12" s="9" customFormat="1" ht="31.5" customHeight="1">
      <c r="A36" s="274" t="s">
        <v>6</v>
      </c>
      <c r="B36" s="275"/>
      <c r="C36" s="21">
        <f t="shared" ref="C36:L36" si="4">SUM(C5:C35)</f>
        <v>1324</v>
      </c>
      <c r="D36" s="21">
        <f t="shared" si="4"/>
        <v>3661</v>
      </c>
      <c r="E36" s="21">
        <f t="shared" si="4"/>
        <v>1925</v>
      </c>
      <c r="F36" s="21">
        <f t="shared" si="4"/>
        <v>4385</v>
      </c>
      <c r="G36" s="21">
        <f t="shared" si="4"/>
        <v>181</v>
      </c>
      <c r="H36" s="21">
        <f t="shared" si="4"/>
        <v>814</v>
      </c>
      <c r="I36" s="21">
        <f t="shared" si="4"/>
        <v>52</v>
      </c>
      <c r="J36" s="21">
        <f t="shared" si="4"/>
        <v>67</v>
      </c>
      <c r="K36" s="16">
        <f t="shared" si="4"/>
        <v>3482</v>
      </c>
      <c r="L36" s="21">
        <f t="shared" si="4"/>
        <v>8927</v>
      </c>
    </row>
    <row r="37" spans="1:12">
      <c r="A37" s="18"/>
      <c r="B37" s="82"/>
      <c r="C37" s="18"/>
      <c r="D37" s="18"/>
      <c r="E37" s="18"/>
      <c r="F37" s="18"/>
      <c r="G37" s="18"/>
      <c r="H37" s="18"/>
      <c r="I37" s="18"/>
      <c r="J37" s="18"/>
      <c r="K37" s="19"/>
      <c r="L37" s="19"/>
    </row>
    <row r="38" spans="1:12">
      <c r="A38" s="276" t="s">
        <v>9</v>
      </c>
      <c r="B38" s="276"/>
      <c r="C38" s="17">
        <f t="shared" ref="C38:J38" si="5">SUM(C36/30)</f>
        <v>44.133333333333333</v>
      </c>
      <c r="D38" s="10">
        <f t="shared" si="5"/>
        <v>122.03333333333333</v>
      </c>
      <c r="E38" s="17">
        <f t="shared" si="5"/>
        <v>64.166666666666671</v>
      </c>
      <c r="F38" s="11">
        <f t="shared" si="5"/>
        <v>146.16666666666666</v>
      </c>
      <c r="G38" s="17">
        <f t="shared" si="5"/>
        <v>6.0333333333333332</v>
      </c>
      <c r="H38" s="12">
        <f t="shared" si="5"/>
        <v>27.133333333333333</v>
      </c>
      <c r="I38" s="17">
        <f t="shared" si="5"/>
        <v>1.7333333333333334</v>
      </c>
      <c r="J38" s="32">
        <f t="shared" si="5"/>
        <v>2.2333333333333334</v>
      </c>
      <c r="K38" s="20">
        <f>K36/30</f>
        <v>116.06666666666666</v>
      </c>
      <c r="L38" s="54">
        <f>L36/30</f>
        <v>297.56666666666666</v>
      </c>
    </row>
    <row r="39" spans="1:12">
      <c r="A39" s="24"/>
      <c r="B39" s="85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2" ht="29.25" customHeight="1">
      <c r="A40" s="298" t="s">
        <v>66</v>
      </c>
      <c r="B40" s="299"/>
      <c r="C40" s="299"/>
      <c r="D40" s="299"/>
      <c r="E40" s="299"/>
      <c r="F40" s="300"/>
    </row>
    <row r="41" spans="1:12">
      <c r="A41" s="278" t="s">
        <v>0</v>
      </c>
      <c r="B41" s="279" t="s">
        <v>1</v>
      </c>
      <c r="C41" s="281" t="s">
        <v>3</v>
      </c>
      <c r="D41" s="281"/>
      <c r="E41" s="284" t="s">
        <v>6</v>
      </c>
      <c r="F41" s="284"/>
    </row>
    <row r="42" spans="1:12">
      <c r="A42" s="278"/>
      <c r="B42" s="279"/>
      <c r="C42" s="97" t="s">
        <v>7</v>
      </c>
      <c r="D42" s="97" t="s">
        <v>8</v>
      </c>
      <c r="E42" s="99" t="s">
        <v>7</v>
      </c>
      <c r="F42" s="99" t="s">
        <v>8</v>
      </c>
    </row>
    <row r="43" spans="1:12">
      <c r="A43" s="95">
        <v>1</v>
      </c>
      <c r="B43" s="81">
        <v>44136</v>
      </c>
      <c r="C43" s="88">
        <v>45</v>
      </c>
      <c r="D43" s="88">
        <v>225</v>
      </c>
      <c r="E43" s="88">
        <v>45</v>
      </c>
      <c r="F43" s="88">
        <v>225</v>
      </c>
    </row>
    <row r="44" spans="1:12">
      <c r="A44" s="95">
        <v>2</v>
      </c>
      <c r="B44" s="81">
        <v>44141</v>
      </c>
      <c r="C44" s="88">
        <v>70</v>
      </c>
      <c r="D44" s="88">
        <v>350</v>
      </c>
      <c r="E44" s="88">
        <v>70</v>
      </c>
      <c r="F44" s="88">
        <v>350</v>
      </c>
    </row>
    <row r="45" spans="1:12">
      <c r="A45" s="95">
        <v>3</v>
      </c>
      <c r="B45" s="81">
        <v>44142</v>
      </c>
      <c r="C45" s="88">
        <v>23</v>
      </c>
      <c r="D45" s="88">
        <v>60</v>
      </c>
      <c r="E45" s="88">
        <v>23</v>
      </c>
      <c r="F45" s="88">
        <v>60</v>
      </c>
    </row>
    <row r="46" spans="1:12">
      <c r="A46" s="95">
        <v>4</v>
      </c>
      <c r="B46" s="81">
        <v>44144</v>
      </c>
      <c r="C46" s="88">
        <v>20</v>
      </c>
      <c r="D46" s="88">
        <v>60</v>
      </c>
      <c r="E46" s="88">
        <v>20</v>
      </c>
      <c r="F46" s="88">
        <v>60</v>
      </c>
    </row>
    <row r="47" spans="1:12">
      <c r="A47" s="95">
        <v>5</v>
      </c>
      <c r="B47" s="81">
        <v>44147</v>
      </c>
      <c r="C47" s="88">
        <v>52</v>
      </c>
      <c r="D47" s="88">
        <v>250</v>
      </c>
      <c r="E47" s="88">
        <v>52</v>
      </c>
      <c r="F47" s="88">
        <v>250</v>
      </c>
    </row>
    <row r="48" spans="1:12">
      <c r="A48" s="95">
        <v>6</v>
      </c>
      <c r="B48" s="81">
        <v>44152</v>
      </c>
      <c r="C48" s="88">
        <v>35</v>
      </c>
      <c r="D48" s="88">
        <v>175</v>
      </c>
      <c r="E48" s="88">
        <v>35</v>
      </c>
      <c r="F48" s="88">
        <v>175</v>
      </c>
    </row>
    <row r="49" spans="1:6">
      <c r="A49" s="95">
        <v>7</v>
      </c>
      <c r="B49" s="81">
        <v>44153</v>
      </c>
      <c r="C49" s="88">
        <v>30</v>
      </c>
      <c r="D49" s="88">
        <v>150</v>
      </c>
      <c r="E49" s="88">
        <v>30</v>
      </c>
      <c r="F49" s="88">
        <v>150</v>
      </c>
    </row>
    <row r="50" spans="1:6">
      <c r="A50" s="95">
        <v>8</v>
      </c>
      <c r="B50" s="81">
        <v>44157</v>
      </c>
      <c r="C50" s="88">
        <v>50</v>
      </c>
      <c r="D50" s="88">
        <v>250</v>
      </c>
      <c r="E50" s="88">
        <v>50</v>
      </c>
      <c r="F50" s="88">
        <v>250</v>
      </c>
    </row>
    <row r="51" spans="1:6">
      <c r="A51" s="95">
        <v>9</v>
      </c>
      <c r="B51" s="81">
        <v>44158</v>
      </c>
      <c r="C51" s="88">
        <v>60</v>
      </c>
      <c r="D51" s="88">
        <v>300</v>
      </c>
      <c r="E51" s="88">
        <v>60</v>
      </c>
      <c r="F51" s="88">
        <v>300</v>
      </c>
    </row>
    <row r="52" spans="1:6">
      <c r="A52" s="95">
        <v>10</v>
      </c>
      <c r="B52" s="81">
        <v>44160</v>
      </c>
      <c r="C52" s="88">
        <v>134</v>
      </c>
      <c r="D52" s="88">
        <v>200</v>
      </c>
      <c r="E52" s="88">
        <v>134</v>
      </c>
      <c r="F52" s="88">
        <v>200</v>
      </c>
    </row>
    <row r="53" spans="1:6">
      <c r="A53" s="95">
        <v>11</v>
      </c>
      <c r="B53" s="81">
        <v>44161</v>
      </c>
      <c r="C53" s="88">
        <v>40</v>
      </c>
      <c r="D53" s="88">
        <v>175</v>
      </c>
      <c r="E53" s="88">
        <v>40</v>
      </c>
      <c r="F53" s="88">
        <v>175</v>
      </c>
    </row>
    <row r="54" spans="1:6">
      <c r="A54" s="95">
        <v>12</v>
      </c>
      <c r="B54" s="81">
        <v>44162</v>
      </c>
      <c r="C54" s="88">
        <v>35</v>
      </c>
      <c r="D54" s="88">
        <v>250</v>
      </c>
      <c r="E54" s="88">
        <v>35</v>
      </c>
      <c r="F54" s="88">
        <v>250</v>
      </c>
    </row>
    <row r="55" spans="1:6">
      <c r="A55" s="95">
        <v>13</v>
      </c>
      <c r="B55" s="81">
        <v>44164</v>
      </c>
      <c r="C55" s="88">
        <v>55</v>
      </c>
      <c r="D55" s="88">
        <v>130</v>
      </c>
      <c r="E55" s="88">
        <v>55</v>
      </c>
      <c r="F55" s="88">
        <v>130</v>
      </c>
    </row>
    <row r="56" spans="1:6">
      <c r="A56" s="95">
        <v>14</v>
      </c>
      <c r="B56" s="81">
        <v>44165</v>
      </c>
      <c r="C56" s="88">
        <v>26</v>
      </c>
      <c r="D56" s="88">
        <v>402</v>
      </c>
      <c r="E56" s="88">
        <v>26</v>
      </c>
      <c r="F56" s="88">
        <v>402</v>
      </c>
    </row>
    <row r="57" spans="1:6" s="101" customFormat="1" ht="27.75" customHeight="1">
      <c r="B57" s="90" t="s">
        <v>6</v>
      </c>
      <c r="C57" s="7">
        <f>SUM(C43:C56)</f>
        <v>675</v>
      </c>
      <c r="D57" s="7">
        <f>SUM(D43:D56)</f>
        <v>2977</v>
      </c>
      <c r="E57" s="7">
        <f>SUM(E43:E56)</f>
        <v>675</v>
      </c>
      <c r="F57" s="7">
        <f>SUM(F43:F56)</f>
        <v>2977</v>
      </c>
    </row>
    <row r="59" spans="1:6">
      <c r="A59" s="276" t="s">
        <v>9</v>
      </c>
      <c r="B59" s="276"/>
      <c r="C59" s="96">
        <f>SUM(C57/30)</f>
        <v>22.5</v>
      </c>
      <c r="D59" s="97">
        <f>SUM(D57/30)</f>
        <v>99.233333333333334</v>
      </c>
      <c r="E59" s="96">
        <f>SUM(E57/30)</f>
        <v>22.5</v>
      </c>
      <c r="F59" s="99">
        <f>SUM(F57/30)</f>
        <v>99.233333333333334</v>
      </c>
    </row>
  </sheetData>
  <mergeCells count="16">
    <mergeCell ref="A40:F40"/>
    <mergeCell ref="A36:B36"/>
    <mergeCell ref="A38:B38"/>
    <mergeCell ref="A2:L2"/>
    <mergeCell ref="A3:A4"/>
    <mergeCell ref="B3:B4"/>
    <mergeCell ref="C3:D3"/>
    <mergeCell ref="E3:F3"/>
    <mergeCell ref="G3:H3"/>
    <mergeCell ref="I3:J3"/>
    <mergeCell ref="K3:L3"/>
    <mergeCell ref="A41:A42"/>
    <mergeCell ref="B41:B42"/>
    <mergeCell ref="C41:D41"/>
    <mergeCell ref="E41:F41"/>
    <mergeCell ref="A59:B59"/>
  </mergeCells>
  <pageMargins left="0.7" right="0.7" top="0.25" bottom="0.25" header="0.3" footer="0.3"/>
  <pageSetup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60"/>
  <sheetViews>
    <sheetView topLeftCell="A40" workbookViewId="0">
      <selection activeCell="B58" sqref="B58"/>
    </sheetView>
  </sheetViews>
  <sheetFormatPr defaultRowHeight="15"/>
  <cols>
    <col min="1" max="1" width="6.5703125" customWidth="1"/>
    <col min="2" max="2" width="11.7109375" style="63" customWidth="1"/>
  </cols>
  <sheetData>
    <row r="2" spans="1:12">
      <c r="A2" s="285" t="s">
        <v>30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</row>
    <row r="3" spans="1:12">
      <c r="A3" s="278" t="s">
        <v>0</v>
      </c>
      <c r="B3" s="279" t="s">
        <v>1</v>
      </c>
      <c r="C3" s="280" t="s">
        <v>2</v>
      </c>
      <c r="D3" s="280"/>
      <c r="E3" s="281" t="s">
        <v>3</v>
      </c>
      <c r="F3" s="281"/>
      <c r="G3" s="282" t="s">
        <v>4</v>
      </c>
      <c r="H3" s="282"/>
      <c r="I3" s="283" t="s">
        <v>5</v>
      </c>
      <c r="J3" s="283"/>
      <c r="K3" s="284" t="s">
        <v>6</v>
      </c>
      <c r="L3" s="284"/>
    </row>
    <row r="4" spans="1:12">
      <c r="A4" s="278"/>
      <c r="B4" s="279"/>
      <c r="C4" s="10" t="s">
        <v>7</v>
      </c>
      <c r="D4" s="10" t="s">
        <v>8</v>
      </c>
      <c r="E4" s="11" t="s">
        <v>7</v>
      </c>
      <c r="F4" s="11" t="s">
        <v>8</v>
      </c>
      <c r="G4" s="12" t="s">
        <v>7</v>
      </c>
      <c r="H4" s="12" t="s">
        <v>8</v>
      </c>
      <c r="I4" s="13" t="s">
        <v>7</v>
      </c>
      <c r="J4" s="13" t="s">
        <v>8</v>
      </c>
      <c r="K4" s="14" t="s">
        <v>7</v>
      </c>
      <c r="L4" s="14" t="s">
        <v>8</v>
      </c>
    </row>
    <row r="5" spans="1:12">
      <c r="A5" s="15">
        <v>1</v>
      </c>
      <c r="B5" s="81">
        <v>44166</v>
      </c>
      <c r="C5" s="15" t="s">
        <v>31</v>
      </c>
      <c r="D5" s="15" t="s">
        <v>31</v>
      </c>
      <c r="E5" s="15" t="s">
        <v>31</v>
      </c>
      <c r="F5" s="15" t="s">
        <v>31</v>
      </c>
      <c r="G5" s="15" t="s">
        <v>31</v>
      </c>
      <c r="H5" s="15" t="s">
        <v>31</v>
      </c>
      <c r="I5" s="15" t="s">
        <v>31</v>
      </c>
      <c r="J5" s="15" t="s">
        <v>31</v>
      </c>
      <c r="K5" s="16" t="s">
        <v>31</v>
      </c>
      <c r="L5" s="16" t="s">
        <v>31</v>
      </c>
    </row>
    <row r="6" spans="1:12">
      <c r="A6" s="15">
        <v>2</v>
      </c>
      <c r="B6" s="81">
        <v>44167</v>
      </c>
      <c r="C6" s="104" t="s">
        <v>31</v>
      </c>
      <c r="D6" s="104" t="s">
        <v>31</v>
      </c>
      <c r="E6" s="104" t="s">
        <v>31</v>
      </c>
      <c r="F6" s="104" t="s">
        <v>31</v>
      </c>
      <c r="G6" s="104" t="s">
        <v>31</v>
      </c>
      <c r="H6" s="104" t="s">
        <v>31</v>
      </c>
      <c r="I6" s="104" t="s">
        <v>31</v>
      </c>
      <c r="J6" s="104" t="s">
        <v>31</v>
      </c>
      <c r="K6" s="104" t="s">
        <v>31</v>
      </c>
      <c r="L6" s="104" t="s">
        <v>31</v>
      </c>
    </row>
    <row r="7" spans="1:12">
      <c r="A7" s="15">
        <v>3</v>
      </c>
      <c r="B7" s="81">
        <v>44168</v>
      </c>
      <c r="C7" s="15">
        <v>32</v>
      </c>
      <c r="D7" s="15">
        <v>90</v>
      </c>
      <c r="E7" s="15">
        <v>47</v>
      </c>
      <c r="F7" s="15">
        <v>80</v>
      </c>
      <c r="G7" s="15">
        <v>7</v>
      </c>
      <c r="H7" s="15">
        <v>30</v>
      </c>
      <c r="I7" s="15">
        <v>4</v>
      </c>
      <c r="J7" s="15">
        <v>4</v>
      </c>
      <c r="K7" s="16">
        <f t="shared" ref="K7:K35" si="0">SUM(C7,E7,G7,I7)</f>
        <v>90</v>
      </c>
      <c r="L7" s="16">
        <f t="shared" ref="L7:L35" si="1">SUM(D7,F7,H7,J7)</f>
        <v>204</v>
      </c>
    </row>
    <row r="8" spans="1:12">
      <c r="A8" s="15">
        <v>4</v>
      </c>
      <c r="B8" s="81">
        <v>44169</v>
      </c>
      <c r="C8" s="15">
        <v>116</v>
      </c>
      <c r="D8" s="15">
        <v>240</v>
      </c>
      <c r="E8" s="15">
        <v>220</v>
      </c>
      <c r="F8" s="15">
        <v>450</v>
      </c>
      <c r="G8" s="15">
        <v>4</v>
      </c>
      <c r="H8" s="15">
        <v>29</v>
      </c>
      <c r="I8" s="15" t="s">
        <v>31</v>
      </c>
      <c r="J8" s="15" t="s">
        <v>31</v>
      </c>
      <c r="K8" s="16">
        <f t="shared" si="0"/>
        <v>340</v>
      </c>
      <c r="L8" s="16">
        <f t="shared" si="1"/>
        <v>719</v>
      </c>
    </row>
    <row r="9" spans="1:12">
      <c r="A9" s="15">
        <v>5</v>
      </c>
      <c r="B9" s="81">
        <v>44170</v>
      </c>
      <c r="C9" s="15">
        <v>116</v>
      </c>
      <c r="D9" s="15">
        <v>240</v>
      </c>
      <c r="E9" s="15">
        <v>220</v>
      </c>
      <c r="F9" s="15">
        <v>450</v>
      </c>
      <c r="G9" s="15">
        <v>4</v>
      </c>
      <c r="H9" s="15">
        <v>29</v>
      </c>
      <c r="I9" s="15" t="s">
        <v>31</v>
      </c>
      <c r="J9" s="15" t="s">
        <v>31</v>
      </c>
      <c r="K9" s="16">
        <f t="shared" si="0"/>
        <v>340</v>
      </c>
      <c r="L9" s="16">
        <f t="shared" si="1"/>
        <v>719</v>
      </c>
    </row>
    <row r="10" spans="1:12">
      <c r="A10" s="15">
        <v>6</v>
      </c>
      <c r="B10" s="81">
        <v>44171</v>
      </c>
      <c r="C10" s="15">
        <v>34</v>
      </c>
      <c r="D10" s="15">
        <v>132</v>
      </c>
      <c r="E10" s="15">
        <v>66</v>
      </c>
      <c r="F10" s="15">
        <v>240</v>
      </c>
      <c r="G10" s="15">
        <v>3</v>
      </c>
      <c r="H10" s="15">
        <v>15</v>
      </c>
      <c r="I10" s="15">
        <v>3</v>
      </c>
      <c r="J10" s="15">
        <v>5</v>
      </c>
      <c r="K10" s="16">
        <f t="shared" si="0"/>
        <v>106</v>
      </c>
      <c r="L10" s="16">
        <f t="shared" si="1"/>
        <v>392</v>
      </c>
    </row>
    <row r="11" spans="1:12">
      <c r="A11" s="15">
        <v>7</v>
      </c>
      <c r="B11" s="81">
        <v>44172</v>
      </c>
      <c r="C11" s="104" t="s">
        <v>31</v>
      </c>
      <c r="D11" s="104" t="s">
        <v>31</v>
      </c>
      <c r="E11" s="104" t="s">
        <v>31</v>
      </c>
      <c r="F11" s="104" t="s">
        <v>31</v>
      </c>
      <c r="G11" s="104" t="s">
        <v>31</v>
      </c>
      <c r="H11" s="104" t="s">
        <v>31</v>
      </c>
      <c r="I11" s="104" t="s">
        <v>31</v>
      </c>
      <c r="J11" s="104" t="s">
        <v>31</v>
      </c>
      <c r="K11" s="104" t="s">
        <v>31</v>
      </c>
      <c r="L11" s="104" t="s">
        <v>31</v>
      </c>
    </row>
    <row r="12" spans="1:12">
      <c r="A12" s="15">
        <v>8</v>
      </c>
      <c r="B12" s="81">
        <v>44173</v>
      </c>
      <c r="C12" s="15">
        <v>13</v>
      </c>
      <c r="D12" s="15">
        <v>52</v>
      </c>
      <c r="E12" s="15">
        <v>27</v>
      </c>
      <c r="F12" s="15">
        <v>81</v>
      </c>
      <c r="G12" s="15" t="s">
        <v>31</v>
      </c>
      <c r="H12" s="15" t="s">
        <v>31</v>
      </c>
      <c r="I12" s="15" t="s">
        <v>31</v>
      </c>
      <c r="J12" s="15" t="s">
        <v>31</v>
      </c>
      <c r="K12" s="16">
        <f t="shared" si="0"/>
        <v>40</v>
      </c>
      <c r="L12" s="16">
        <f t="shared" si="1"/>
        <v>133</v>
      </c>
    </row>
    <row r="13" spans="1:12">
      <c r="A13" s="15">
        <v>9</v>
      </c>
      <c r="B13" s="81">
        <v>44174</v>
      </c>
      <c r="C13" s="15">
        <v>48</v>
      </c>
      <c r="D13" s="15">
        <v>190</v>
      </c>
      <c r="E13" s="15">
        <v>104</v>
      </c>
      <c r="F13" s="15">
        <v>220</v>
      </c>
      <c r="G13" s="15">
        <v>11</v>
      </c>
      <c r="H13" s="15">
        <v>50</v>
      </c>
      <c r="I13" s="15">
        <v>3</v>
      </c>
      <c r="J13" s="15">
        <v>6</v>
      </c>
      <c r="K13" s="16">
        <f t="shared" si="0"/>
        <v>166</v>
      </c>
      <c r="L13" s="16">
        <f t="shared" si="1"/>
        <v>466</v>
      </c>
    </row>
    <row r="14" spans="1:12">
      <c r="A14" s="15">
        <v>10</v>
      </c>
      <c r="B14" s="81">
        <v>44175</v>
      </c>
      <c r="C14" s="104" t="s">
        <v>31</v>
      </c>
      <c r="D14" s="104" t="s">
        <v>31</v>
      </c>
      <c r="E14" s="104" t="s">
        <v>31</v>
      </c>
      <c r="F14" s="104" t="s">
        <v>31</v>
      </c>
      <c r="G14" s="104" t="s">
        <v>31</v>
      </c>
      <c r="H14" s="104" t="s">
        <v>31</v>
      </c>
      <c r="I14" s="104" t="s">
        <v>31</v>
      </c>
      <c r="J14" s="104" t="s">
        <v>31</v>
      </c>
      <c r="K14" s="104" t="s">
        <v>31</v>
      </c>
      <c r="L14" s="104" t="s">
        <v>31</v>
      </c>
    </row>
    <row r="15" spans="1:12">
      <c r="A15" s="15">
        <v>11</v>
      </c>
      <c r="B15" s="81">
        <v>44176</v>
      </c>
      <c r="C15" s="15">
        <v>43</v>
      </c>
      <c r="D15" s="15">
        <v>180</v>
      </c>
      <c r="E15" s="15">
        <v>61</v>
      </c>
      <c r="F15" s="15">
        <v>200</v>
      </c>
      <c r="G15" s="15" t="s">
        <v>31</v>
      </c>
      <c r="H15" s="15" t="s">
        <v>31</v>
      </c>
      <c r="I15" s="15" t="s">
        <v>31</v>
      </c>
      <c r="J15" s="15" t="s">
        <v>31</v>
      </c>
      <c r="K15" s="16">
        <f t="shared" si="0"/>
        <v>104</v>
      </c>
      <c r="L15" s="16">
        <f t="shared" si="1"/>
        <v>380</v>
      </c>
    </row>
    <row r="16" spans="1:12">
      <c r="A16" s="15">
        <v>12</v>
      </c>
      <c r="B16" s="81">
        <v>44177</v>
      </c>
      <c r="C16" s="15">
        <v>25</v>
      </c>
      <c r="D16" s="15">
        <v>80</v>
      </c>
      <c r="E16" s="15">
        <v>80</v>
      </c>
      <c r="F16" s="15">
        <v>150</v>
      </c>
      <c r="G16" s="15">
        <v>18</v>
      </c>
      <c r="H16" s="15">
        <v>80</v>
      </c>
      <c r="I16" s="15">
        <v>13</v>
      </c>
      <c r="J16" s="15">
        <v>20</v>
      </c>
      <c r="K16" s="16">
        <f t="shared" si="0"/>
        <v>136</v>
      </c>
      <c r="L16" s="16">
        <f t="shared" si="1"/>
        <v>330</v>
      </c>
    </row>
    <row r="17" spans="1:12">
      <c r="A17" s="15">
        <v>13</v>
      </c>
      <c r="B17" s="81">
        <v>44178</v>
      </c>
      <c r="C17" s="104" t="s">
        <v>31</v>
      </c>
      <c r="D17" s="104" t="s">
        <v>31</v>
      </c>
      <c r="E17" s="104" t="s">
        <v>31</v>
      </c>
      <c r="F17" s="104" t="s">
        <v>31</v>
      </c>
      <c r="G17" s="104" t="s">
        <v>31</v>
      </c>
      <c r="H17" s="104" t="s">
        <v>31</v>
      </c>
      <c r="I17" s="104" t="s">
        <v>31</v>
      </c>
      <c r="J17" s="104" t="s">
        <v>31</v>
      </c>
      <c r="K17" s="104" t="s">
        <v>31</v>
      </c>
      <c r="L17" s="104" t="s">
        <v>31</v>
      </c>
    </row>
    <row r="18" spans="1:12">
      <c r="A18" s="15">
        <v>14</v>
      </c>
      <c r="B18" s="81">
        <v>44179</v>
      </c>
      <c r="C18" s="104" t="s">
        <v>31</v>
      </c>
      <c r="D18" s="104" t="s">
        <v>31</v>
      </c>
      <c r="E18" s="104" t="s">
        <v>31</v>
      </c>
      <c r="F18" s="104" t="s">
        <v>31</v>
      </c>
      <c r="G18" s="104" t="s">
        <v>31</v>
      </c>
      <c r="H18" s="104" t="s">
        <v>31</v>
      </c>
      <c r="I18" s="104" t="s">
        <v>31</v>
      </c>
      <c r="J18" s="104" t="s">
        <v>31</v>
      </c>
      <c r="K18" s="104" t="s">
        <v>31</v>
      </c>
      <c r="L18" s="104" t="s">
        <v>31</v>
      </c>
    </row>
    <row r="19" spans="1:12">
      <c r="A19" s="15">
        <v>15</v>
      </c>
      <c r="B19" s="81">
        <v>44180</v>
      </c>
      <c r="C19" s="15">
        <v>74</v>
      </c>
      <c r="D19" s="15">
        <v>292</v>
      </c>
      <c r="E19" s="15">
        <v>127</v>
      </c>
      <c r="F19" s="15">
        <v>374</v>
      </c>
      <c r="G19" s="15">
        <v>8</v>
      </c>
      <c r="H19" s="15">
        <v>40</v>
      </c>
      <c r="I19" s="15">
        <v>6</v>
      </c>
      <c r="J19" s="15">
        <v>15</v>
      </c>
      <c r="K19" s="16">
        <f t="shared" si="0"/>
        <v>215</v>
      </c>
      <c r="L19" s="16">
        <f t="shared" si="1"/>
        <v>721</v>
      </c>
    </row>
    <row r="20" spans="1:12">
      <c r="A20" s="15">
        <v>16</v>
      </c>
      <c r="B20" s="81">
        <v>44181</v>
      </c>
      <c r="C20" s="15">
        <v>35</v>
      </c>
      <c r="D20" s="15">
        <v>250</v>
      </c>
      <c r="E20" s="15">
        <v>85</v>
      </c>
      <c r="F20" s="15">
        <v>300</v>
      </c>
      <c r="G20" s="15">
        <v>5</v>
      </c>
      <c r="H20" s="15">
        <v>25</v>
      </c>
      <c r="I20" s="15">
        <v>3</v>
      </c>
      <c r="J20" s="15">
        <v>6</v>
      </c>
      <c r="K20" s="16">
        <f t="shared" si="0"/>
        <v>128</v>
      </c>
      <c r="L20" s="16">
        <f t="shared" si="1"/>
        <v>581</v>
      </c>
    </row>
    <row r="21" spans="1:12">
      <c r="A21" s="15">
        <v>17</v>
      </c>
      <c r="B21" s="81">
        <v>44182</v>
      </c>
      <c r="C21" s="15">
        <v>95</v>
      </c>
      <c r="D21" s="15">
        <v>360</v>
      </c>
      <c r="E21" s="15">
        <v>160</v>
      </c>
      <c r="F21" s="15">
        <v>360</v>
      </c>
      <c r="G21" s="15">
        <v>11</v>
      </c>
      <c r="H21" s="15">
        <v>75</v>
      </c>
      <c r="I21" s="15">
        <v>2</v>
      </c>
      <c r="J21" s="15">
        <v>4</v>
      </c>
      <c r="K21" s="16">
        <f t="shared" si="0"/>
        <v>268</v>
      </c>
      <c r="L21" s="16">
        <f t="shared" si="1"/>
        <v>799</v>
      </c>
    </row>
    <row r="22" spans="1:12">
      <c r="A22" s="15">
        <v>18</v>
      </c>
      <c r="B22" s="81">
        <v>44183</v>
      </c>
      <c r="C22" s="104" t="s">
        <v>31</v>
      </c>
      <c r="D22" s="104" t="s">
        <v>31</v>
      </c>
      <c r="E22" s="104" t="s">
        <v>31</v>
      </c>
      <c r="F22" s="104" t="s">
        <v>31</v>
      </c>
      <c r="G22" s="104" t="s">
        <v>31</v>
      </c>
      <c r="H22" s="104" t="s">
        <v>31</v>
      </c>
      <c r="I22" s="104" t="s">
        <v>31</v>
      </c>
      <c r="J22" s="104" t="s">
        <v>31</v>
      </c>
      <c r="K22" s="104" t="s">
        <v>31</v>
      </c>
      <c r="L22" s="104" t="s">
        <v>31</v>
      </c>
    </row>
    <row r="23" spans="1:12">
      <c r="A23" s="15">
        <v>19</v>
      </c>
      <c r="B23" s="81">
        <v>44184</v>
      </c>
      <c r="C23" s="15">
        <v>35</v>
      </c>
      <c r="D23" s="15">
        <v>130</v>
      </c>
      <c r="E23" s="15">
        <v>75</v>
      </c>
      <c r="F23" s="15">
        <v>145</v>
      </c>
      <c r="G23" s="15">
        <v>15</v>
      </c>
      <c r="H23" s="15">
        <v>45</v>
      </c>
      <c r="I23" s="15">
        <v>4</v>
      </c>
      <c r="J23" s="15">
        <v>5</v>
      </c>
      <c r="K23" s="16">
        <f t="shared" si="0"/>
        <v>129</v>
      </c>
      <c r="L23" s="16">
        <f t="shared" si="1"/>
        <v>325</v>
      </c>
    </row>
    <row r="24" spans="1:12">
      <c r="A24" s="15">
        <v>20</v>
      </c>
      <c r="B24" s="81">
        <v>44185</v>
      </c>
      <c r="C24" s="15">
        <v>52</v>
      </c>
      <c r="D24" s="15">
        <v>190</v>
      </c>
      <c r="E24" s="15">
        <v>170</v>
      </c>
      <c r="F24" s="15">
        <v>420</v>
      </c>
      <c r="G24" s="15">
        <v>11</v>
      </c>
      <c r="H24" s="15">
        <v>45</v>
      </c>
      <c r="I24" s="15">
        <v>8</v>
      </c>
      <c r="J24" s="15">
        <v>5</v>
      </c>
      <c r="K24" s="16">
        <f t="shared" si="0"/>
        <v>241</v>
      </c>
      <c r="L24" s="16">
        <f t="shared" si="1"/>
        <v>660</v>
      </c>
    </row>
    <row r="25" spans="1:12">
      <c r="A25" s="15">
        <v>21</v>
      </c>
      <c r="B25" s="81">
        <v>44186</v>
      </c>
      <c r="C25" s="104" t="s">
        <v>31</v>
      </c>
      <c r="D25" s="104" t="s">
        <v>31</v>
      </c>
      <c r="E25" s="104" t="s">
        <v>31</v>
      </c>
      <c r="F25" s="104" t="s">
        <v>31</v>
      </c>
      <c r="G25" s="104" t="s">
        <v>31</v>
      </c>
      <c r="H25" s="104" t="s">
        <v>31</v>
      </c>
      <c r="I25" s="104" t="s">
        <v>31</v>
      </c>
      <c r="J25" s="104" t="s">
        <v>31</v>
      </c>
      <c r="K25" s="104" t="s">
        <v>31</v>
      </c>
      <c r="L25" s="104" t="s">
        <v>31</v>
      </c>
    </row>
    <row r="26" spans="1:12">
      <c r="A26" s="15">
        <v>22</v>
      </c>
      <c r="B26" s="81">
        <v>44187</v>
      </c>
      <c r="C26" s="104" t="s">
        <v>31</v>
      </c>
      <c r="D26" s="104" t="s">
        <v>31</v>
      </c>
      <c r="E26" s="104" t="s">
        <v>31</v>
      </c>
      <c r="F26" s="104" t="s">
        <v>31</v>
      </c>
      <c r="G26" s="104" t="s">
        <v>31</v>
      </c>
      <c r="H26" s="104" t="s">
        <v>31</v>
      </c>
      <c r="I26" s="104" t="s">
        <v>31</v>
      </c>
      <c r="J26" s="104" t="s">
        <v>31</v>
      </c>
      <c r="K26" s="104" t="s">
        <v>31</v>
      </c>
      <c r="L26" s="104" t="s">
        <v>31</v>
      </c>
    </row>
    <row r="27" spans="1:12">
      <c r="A27" s="15">
        <v>23</v>
      </c>
      <c r="B27" s="81">
        <v>44188</v>
      </c>
      <c r="C27" s="15">
        <v>100</v>
      </c>
      <c r="D27" s="15">
        <v>170</v>
      </c>
      <c r="E27" s="15">
        <v>193</v>
      </c>
      <c r="F27" s="15">
        <v>415</v>
      </c>
      <c r="G27" s="15">
        <v>21</v>
      </c>
      <c r="H27" s="15">
        <v>70</v>
      </c>
      <c r="I27" s="15">
        <v>5</v>
      </c>
      <c r="J27" s="15">
        <v>7</v>
      </c>
      <c r="K27" s="16">
        <f t="shared" si="0"/>
        <v>319</v>
      </c>
      <c r="L27" s="16">
        <f t="shared" si="1"/>
        <v>662</v>
      </c>
    </row>
    <row r="28" spans="1:12">
      <c r="A28" s="15">
        <v>24</v>
      </c>
      <c r="B28" s="81">
        <v>44189</v>
      </c>
      <c r="C28" s="15">
        <v>82</v>
      </c>
      <c r="D28" s="15">
        <v>120</v>
      </c>
      <c r="E28" s="15">
        <v>137</v>
      </c>
      <c r="F28" s="15">
        <v>200</v>
      </c>
      <c r="G28" s="15">
        <v>6</v>
      </c>
      <c r="H28" s="15">
        <v>29</v>
      </c>
      <c r="I28" s="15">
        <v>4</v>
      </c>
      <c r="J28" s="15">
        <v>2</v>
      </c>
      <c r="K28" s="16">
        <f t="shared" si="0"/>
        <v>229</v>
      </c>
      <c r="L28" s="16">
        <f t="shared" si="1"/>
        <v>351</v>
      </c>
    </row>
    <row r="29" spans="1:12">
      <c r="A29" s="15">
        <v>25</v>
      </c>
      <c r="B29" s="81">
        <v>44190</v>
      </c>
      <c r="C29" s="15">
        <v>40</v>
      </c>
      <c r="D29" s="15">
        <v>75</v>
      </c>
      <c r="E29" s="15">
        <v>36</v>
      </c>
      <c r="F29" s="15">
        <v>150</v>
      </c>
      <c r="G29" s="15">
        <v>4</v>
      </c>
      <c r="H29" s="15">
        <v>30</v>
      </c>
      <c r="I29" s="15" t="s">
        <v>31</v>
      </c>
      <c r="J29" s="15" t="s">
        <v>31</v>
      </c>
      <c r="K29" s="16">
        <f t="shared" si="0"/>
        <v>80</v>
      </c>
      <c r="L29" s="16">
        <f t="shared" si="1"/>
        <v>255</v>
      </c>
    </row>
    <row r="30" spans="1:12">
      <c r="A30" s="15">
        <v>26</v>
      </c>
      <c r="B30" s="81">
        <v>44191</v>
      </c>
      <c r="C30" s="15">
        <v>26</v>
      </c>
      <c r="D30" s="15">
        <v>58</v>
      </c>
      <c r="E30" s="15">
        <v>52</v>
      </c>
      <c r="F30" s="15">
        <v>130</v>
      </c>
      <c r="G30" s="15">
        <v>5</v>
      </c>
      <c r="H30" s="15">
        <v>30</v>
      </c>
      <c r="I30" s="15">
        <v>1</v>
      </c>
      <c r="J30" s="15">
        <v>1</v>
      </c>
      <c r="K30" s="16">
        <f t="shared" si="0"/>
        <v>84</v>
      </c>
      <c r="L30" s="16">
        <f t="shared" si="1"/>
        <v>219</v>
      </c>
    </row>
    <row r="31" spans="1:12">
      <c r="A31" s="15">
        <v>27</v>
      </c>
      <c r="B31" s="81">
        <v>44192</v>
      </c>
      <c r="C31" s="15">
        <v>28</v>
      </c>
      <c r="D31" s="15">
        <v>92</v>
      </c>
      <c r="E31" s="15">
        <v>60</v>
      </c>
      <c r="F31" s="15">
        <v>220</v>
      </c>
      <c r="G31" s="15">
        <v>10</v>
      </c>
      <c r="H31" s="15">
        <v>45</v>
      </c>
      <c r="I31" s="15">
        <v>2</v>
      </c>
      <c r="J31" s="15">
        <v>4</v>
      </c>
      <c r="K31" s="16">
        <f t="shared" si="0"/>
        <v>100</v>
      </c>
      <c r="L31" s="16">
        <f t="shared" si="1"/>
        <v>361</v>
      </c>
    </row>
    <row r="32" spans="1:12">
      <c r="A32" s="15">
        <v>28</v>
      </c>
      <c r="B32" s="81">
        <v>44193</v>
      </c>
      <c r="C32" s="15">
        <v>60</v>
      </c>
      <c r="D32" s="15">
        <v>73</v>
      </c>
      <c r="E32" s="15">
        <v>35</v>
      </c>
      <c r="F32" s="15">
        <v>60</v>
      </c>
      <c r="G32" s="15">
        <v>3</v>
      </c>
      <c r="H32" s="15">
        <v>15</v>
      </c>
      <c r="I32" s="15">
        <v>2</v>
      </c>
      <c r="J32" s="15">
        <v>1</v>
      </c>
      <c r="K32" s="16">
        <f t="shared" si="0"/>
        <v>100</v>
      </c>
      <c r="L32" s="16">
        <f t="shared" si="1"/>
        <v>149</v>
      </c>
    </row>
    <row r="33" spans="1:12">
      <c r="A33" s="15">
        <v>29</v>
      </c>
      <c r="B33" s="81">
        <v>44194</v>
      </c>
      <c r="C33" s="15">
        <v>60</v>
      </c>
      <c r="D33" s="15">
        <v>85</v>
      </c>
      <c r="E33" s="15">
        <v>58</v>
      </c>
      <c r="F33" s="15">
        <v>150</v>
      </c>
      <c r="G33" s="15">
        <v>4</v>
      </c>
      <c r="H33" s="15">
        <v>25</v>
      </c>
      <c r="I33" s="15" t="s">
        <v>31</v>
      </c>
      <c r="J33" s="15" t="s">
        <v>31</v>
      </c>
      <c r="K33" s="16">
        <f t="shared" si="0"/>
        <v>122</v>
      </c>
      <c r="L33" s="16">
        <f t="shared" si="1"/>
        <v>260</v>
      </c>
    </row>
    <row r="34" spans="1:12">
      <c r="A34" s="15">
        <v>30</v>
      </c>
      <c r="B34" s="81">
        <v>44195</v>
      </c>
      <c r="C34" s="15">
        <v>50</v>
      </c>
      <c r="D34" s="15">
        <v>95</v>
      </c>
      <c r="E34" s="15">
        <v>120</v>
      </c>
      <c r="F34" s="15">
        <v>220</v>
      </c>
      <c r="G34" s="15">
        <v>10</v>
      </c>
      <c r="H34" s="15">
        <v>45</v>
      </c>
      <c r="I34" s="15">
        <v>5</v>
      </c>
      <c r="J34" s="15">
        <v>2</v>
      </c>
      <c r="K34" s="16">
        <f t="shared" si="0"/>
        <v>185</v>
      </c>
      <c r="L34" s="16">
        <f t="shared" si="1"/>
        <v>362</v>
      </c>
    </row>
    <row r="35" spans="1:12">
      <c r="A35" s="15">
        <v>31</v>
      </c>
      <c r="B35" s="81">
        <v>44196</v>
      </c>
      <c r="C35" s="15">
        <v>43</v>
      </c>
      <c r="D35" s="15">
        <v>100</v>
      </c>
      <c r="E35" s="15">
        <v>74</v>
      </c>
      <c r="F35" s="15">
        <v>185</v>
      </c>
      <c r="G35" s="15">
        <v>9</v>
      </c>
      <c r="H35" s="15">
        <v>40</v>
      </c>
      <c r="I35" s="15">
        <v>7</v>
      </c>
      <c r="J35" s="15">
        <v>3</v>
      </c>
      <c r="K35" s="16">
        <f t="shared" si="0"/>
        <v>133</v>
      </c>
      <c r="L35" s="16">
        <f t="shared" si="1"/>
        <v>328</v>
      </c>
    </row>
    <row r="36" spans="1:12" ht="21" customHeight="1">
      <c r="A36" s="274" t="s">
        <v>6</v>
      </c>
      <c r="B36" s="275"/>
      <c r="C36" s="21">
        <f t="shared" ref="C36:J36" si="2">SUM(C7:C35)</f>
        <v>1207</v>
      </c>
      <c r="D36" s="21">
        <f t="shared" si="2"/>
        <v>3294</v>
      </c>
      <c r="E36" s="21">
        <f t="shared" si="2"/>
        <v>2207</v>
      </c>
      <c r="F36" s="21">
        <f t="shared" si="2"/>
        <v>5200</v>
      </c>
      <c r="G36" s="21">
        <f t="shared" si="2"/>
        <v>169</v>
      </c>
      <c r="H36" s="21">
        <f t="shared" si="2"/>
        <v>792</v>
      </c>
      <c r="I36" s="21">
        <f t="shared" si="2"/>
        <v>72</v>
      </c>
      <c r="J36" s="21">
        <f t="shared" si="2"/>
        <v>90</v>
      </c>
      <c r="K36" s="21">
        <f>SUM(K5:K35)</f>
        <v>3655</v>
      </c>
      <c r="L36" s="21">
        <f>SUM(L5:L35)</f>
        <v>9376</v>
      </c>
    </row>
    <row r="37" spans="1:12">
      <c r="A37" s="18"/>
      <c r="B37" s="82"/>
      <c r="C37" s="18"/>
      <c r="D37" s="18"/>
      <c r="E37" s="18"/>
      <c r="F37" s="18"/>
      <c r="G37" s="18"/>
      <c r="H37" s="18"/>
      <c r="I37" s="18"/>
      <c r="J37" s="18"/>
      <c r="K37" s="19"/>
      <c r="L37" s="19"/>
    </row>
    <row r="38" spans="1:12">
      <c r="A38" s="276" t="s">
        <v>9</v>
      </c>
      <c r="B38" s="276"/>
      <c r="C38" s="17">
        <f>SUM(C36/31)</f>
        <v>38.935483870967744</v>
      </c>
      <c r="D38" s="10">
        <f t="shared" ref="D38:J38" si="3">SUM(D36/31)</f>
        <v>106.25806451612904</v>
      </c>
      <c r="E38" s="17">
        <f t="shared" si="3"/>
        <v>71.193548387096769</v>
      </c>
      <c r="F38" s="11">
        <f t="shared" si="3"/>
        <v>167.74193548387098</v>
      </c>
      <c r="G38" s="17">
        <f t="shared" si="3"/>
        <v>5.4516129032258061</v>
      </c>
      <c r="H38" s="12">
        <f t="shared" si="3"/>
        <v>25.548387096774192</v>
      </c>
      <c r="I38" s="17">
        <f t="shared" si="3"/>
        <v>2.3225806451612905</v>
      </c>
      <c r="J38" s="32">
        <f t="shared" si="3"/>
        <v>2.903225806451613</v>
      </c>
      <c r="K38" s="20">
        <f>K36/31</f>
        <v>117.90322580645162</v>
      </c>
      <c r="L38" s="54">
        <f>L36/31</f>
        <v>302.45161290322579</v>
      </c>
    </row>
    <row r="39" spans="1:12">
      <c r="A39" s="19"/>
      <c r="B39" s="91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2" ht="24" customHeight="1">
      <c r="A40" s="298" t="s">
        <v>67</v>
      </c>
      <c r="B40" s="299"/>
      <c r="C40" s="299"/>
      <c r="D40" s="299"/>
      <c r="E40" s="299"/>
      <c r="F40" s="300"/>
    </row>
    <row r="41" spans="1:12">
      <c r="A41" s="278" t="s">
        <v>0</v>
      </c>
      <c r="B41" s="279" t="s">
        <v>1</v>
      </c>
      <c r="C41" s="281" t="s">
        <v>3</v>
      </c>
      <c r="D41" s="281"/>
      <c r="E41" s="284" t="s">
        <v>6</v>
      </c>
      <c r="F41" s="284"/>
    </row>
    <row r="42" spans="1:12">
      <c r="A42" s="278"/>
      <c r="B42" s="279"/>
      <c r="C42" s="97" t="s">
        <v>7</v>
      </c>
      <c r="D42" s="97" t="s">
        <v>8</v>
      </c>
      <c r="E42" s="99" t="s">
        <v>7</v>
      </c>
      <c r="F42" s="99" t="s">
        <v>8</v>
      </c>
    </row>
    <row r="43" spans="1:12">
      <c r="A43" s="95">
        <v>5</v>
      </c>
      <c r="B43" s="102">
        <v>44170</v>
      </c>
      <c r="C43" s="88">
        <v>40</v>
      </c>
      <c r="D43" s="88">
        <v>200</v>
      </c>
      <c r="E43" s="88">
        <v>40</v>
      </c>
      <c r="F43" s="88">
        <v>200</v>
      </c>
    </row>
    <row r="44" spans="1:12">
      <c r="A44" s="95">
        <v>7</v>
      </c>
      <c r="B44" s="102">
        <v>44172</v>
      </c>
      <c r="C44" s="88">
        <v>60</v>
      </c>
      <c r="D44" s="88">
        <v>300</v>
      </c>
      <c r="E44" s="88">
        <v>60</v>
      </c>
      <c r="F44" s="88">
        <v>300</v>
      </c>
    </row>
    <row r="45" spans="1:12">
      <c r="A45" s="95">
        <v>8</v>
      </c>
      <c r="B45" s="102">
        <v>44173</v>
      </c>
      <c r="C45" s="88">
        <v>20</v>
      </c>
      <c r="D45" s="88">
        <v>100</v>
      </c>
      <c r="E45" s="88">
        <v>20</v>
      </c>
      <c r="F45" s="88">
        <v>100</v>
      </c>
    </row>
    <row r="46" spans="1:12">
      <c r="A46" s="95">
        <v>9</v>
      </c>
      <c r="B46" s="102">
        <v>44174</v>
      </c>
      <c r="C46" s="88">
        <v>40</v>
      </c>
      <c r="D46" s="88">
        <v>200</v>
      </c>
      <c r="E46" s="88">
        <v>40</v>
      </c>
      <c r="F46" s="88">
        <v>200</v>
      </c>
    </row>
    <row r="47" spans="1:12">
      <c r="A47" s="95">
        <v>11</v>
      </c>
      <c r="B47" s="102">
        <v>44176</v>
      </c>
      <c r="C47" s="88">
        <v>40</v>
      </c>
      <c r="D47" s="88">
        <v>200</v>
      </c>
      <c r="E47" s="88">
        <v>40</v>
      </c>
      <c r="F47" s="88">
        <v>200</v>
      </c>
    </row>
    <row r="48" spans="1:12">
      <c r="A48" s="95">
        <v>16</v>
      </c>
      <c r="B48" s="102">
        <v>44181</v>
      </c>
      <c r="C48" s="88">
        <v>50</v>
      </c>
      <c r="D48" s="88">
        <v>250</v>
      </c>
      <c r="E48" s="88">
        <v>50</v>
      </c>
      <c r="F48" s="88">
        <v>250</v>
      </c>
    </row>
    <row r="49" spans="1:6">
      <c r="A49" s="95">
        <v>20</v>
      </c>
      <c r="B49" s="102">
        <v>44185</v>
      </c>
      <c r="C49" s="88">
        <v>110</v>
      </c>
      <c r="D49" s="88">
        <v>520</v>
      </c>
      <c r="E49" s="88">
        <v>110</v>
      </c>
      <c r="F49" s="88">
        <v>520</v>
      </c>
    </row>
    <row r="50" spans="1:6">
      <c r="A50" s="95">
        <v>21</v>
      </c>
      <c r="B50" s="102">
        <v>44186</v>
      </c>
      <c r="C50" s="88">
        <v>33</v>
      </c>
      <c r="D50" s="88">
        <v>165</v>
      </c>
      <c r="E50" s="88">
        <v>33</v>
      </c>
      <c r="F50" s="88">
        <v>165</v>
      </c>
    </row>
    <row r="51" spans="1:6">
      <c r="A51" s="95">
        <v>24</v>
      </c>
      <c r="B51" s="102">
        <v>44189</v>
      </c>
      <c r="C51" s="88">
        <v>70</v>
      </c>
      <c r="D51" s="88">
        <v>350</v>
      </c>
      <c r="E51" s="88">
        <v>70</v>
      </c>
      <c r="F51" s="88">
        <v>350</v>
      </c>
    </row>
    <row r="52" spans="1:6">
      <c r="A52" s="95">
        <v>25</v>
      </c>
      <c r="B52" s="102">
        <v>44190</v>
      </c>
      <c r="C52" s="88">
        <v>25</v>
      </c>
      <c r="D52" s="88">
        <v>125</v>
      </c>
      <c r="E52" s="88">
        <v>25</v>
      </c>
      <c r="F52" s="88">
        <v>125</v>
      </c>
    </row>
    <row r="53" spans="1:6">
      <c r="A53" s="95">
        <v>26</v>
      </c>
      <c r="B53" s="102">
        <v>44191</v>
      </c>
      <c r="C53" s="88">
        <v>27</v>
      </c>
      <c r="D53" s="88">
        <v>135</v>
      </c>
      <c r="E53" s="88">
        <v>27</v>
      </c>
      <c r="F53" s="88">
        <v>135</v>
      </c>
    </row>
    <row r="54" spans="1:6">
      <c r="A54" s="95">
        <v>27</v>
      </c>
      <c r="B54" s="102">
        <v>44192</v>
      </c>
      <c r="C54" s="88">
        <v>23</v>
      </c>
      <c r="D54" s="88">
        <v>115</v>
      </c>
      <c r="E54" s="88">
        <v>23</v>
      </c>
      <c r="F54" s="88">
        <v>115</v>
      </c>
    </row>
    <row r="55" spans="1:6">
      <c r="A55" s="95">
        <v>29</v>
      </c>
      <c r="B55" s="102">
        <v>44194</v>
      </c>
      <c r="C55" s="88">
        <v>68</v>
      </c>
      <c r="D55" s="88">
        <v>340</v>
      </c>
      <c r="E55" s="88">
        <v>68</v>
      </c>
      <c r="F55" s="88">
        <v>340</v>
      </c>
    </row>
    <row r="56" spans="1:6">
      <c r="A56" s="95">
        <v>30</v>
      </c>
      <c r="B56" s="102">
        <v>44195</v>
      </c>
      <c r="C56" s="88">
        <v>40</v>
      </c>
      <c r="D56" s="88">
        <v>200</v>
      </c>
      <c r="E56" s="88">
        <v>40</v>
      </c>
      <c r="F56" s="88">
        <v>200</v>
      </c>
    </row>
    <row r="57" spans="1:6">
      <c r="A57" s="95">
        <v>31</v>
      </c>
      <c r="B57" s="102">
        <v>44196</v>
      </c>
      <c r="C57" s="88">
        <v>17</v>
      </c>
      <c r="D57" s="88">
        <v>85</v>
      </c>
      <c r="E57" s="88">
        <v>17</v>
      </c>
      <c r="F57" s="88">
        <v>85</v>
      </c>
    </row>
    <row r="58" spans="1:6" ht="33.75" customHeight="1">
      <c r="B58" s="90" t="s">
        <v>6</v>
      </c>
      <c r="C58" s="7">
        <f>SUM(C43:C57)</f>
        <v>663</v>
      </c>
      <c r="D58" s="7">
        <f>SUM(D43:D57)</f>
        <v>3285</v>
      </c>
      <c r="E58" s="7">
        <f>SUM(E43:E57)</f>
        <v>663</v>
      </c>
      <c r="F58" s="7">
        <f>SUM(F43:F57)</f>
        <v>3285</v>
      </c>
    </row>
    <row r="60" spans="1:6">
      <c r="A60" s="276" t="s">
        <v>9</v>
      </c>
      <c r="B60" s="276"/>
      <c r="C60" s="96">
        <f>SUM(C58/31)</f>
        <v>21.387096774193548</v>
      </c>
      <c r="D60" s="97">
        <f>SUM(D58/31)</f>
        <v>105.96774193548387</v>
      </c>
      <c r="E60" s="96">
        <f>SUM(E58/31)</f>
        <v>21.387096774193548</v>
      </c>
      <c r="F60" s="99">
        <f>SUM(F58/31)</f>
        <v>105.96774193548387</v>
      </c>
    </row>
  </sheetData>
  <mergeCells count="16">
    <mergeCell ref="A40:F40"/>
    <mergeCell ref="A36:B36"/>
    <mergeCell ref="A38:B38"/>
    <mergeCell ref="A2:L2"/>
    <mergeCell ref="A3:A4"/>
    <mergeCell ref="B3:B4"/>
    <mergeCell ref="C3:D3"/>
    <mergeCell ref="E3:F3"/>
    <mergeCell ref="G3:H3"/>
    <mergeCell ref="I3:J3"/>
    <mergeCell ref="K3:L3"/>
    <mergeCell ref="A41:A42"/>
    <mergeCell ref="B41:B42"/>
    <mergeCell ref="C41:D41"/>
    <mergeCell ref="E41:F41"/>
    <mergeCell ref="A60:B60"/>
  </mergeCells>
  <pageMargins left="0.7" right="0.7" top="0.25" bottom="0.25" header="0.3" footer="0.3"/>
  <pageSetup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2:L38"/>
  <sheetViews>
    <sheetView workbookViewId="0">
      <selection activeCell="E22" sqref="E22"/>
    </sheetView>
  </sheetViews>
  <sheetFormatPr defaultRowHeight="15"/>
  <cols>
    <col min="1" max="1" width="6.85546875" customWidth="1"/>
    <col min="2" max="2" width="14.140625" customWidth="1"/>
  </cols>
  <sheetData>
    <row r="2" spans="1:12">
      <c r="A2" s="301" t="s">
        <v>73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88" t="s">
        <v>75</v>
      </c>
      <c r="C5" s="88">
        <v>40</v>
      </c>
      <c r="D5" s="88">
        <v>85</v>
      </c>
      <c r="E5" s="88">
        <v>85</v>
      </c>
      <c r="F5" s="88">
        <v>120</v>
      </c>
      <c r="G5" s="88">
        <v>4</v>
      </c>
      <c r="H5" s="88">
        <v>28</v>
      </c>
      <c r="I5" s="88">
        <v>1</v>
      </c>
      <c r="J5" s="88">
        <v>2</v>
      </c>
      <c r="K5" s="88">
        <v>130</v>
      </c>
      <c r="L5" s="88">
        <v>235</v>
      </c>
    </row>
    <row r="6" spans="1:12">
      <c r="A6" s="88">
        <v>2</v>
      </c>
      <c r="B6" s="88" t="s">
        <v>76</v>
      </c>
      <c r="C6" s="88">
        <v>43</v>
      </c>
      <c r="D6" s="88">
        <v>110</v>
      </c>
      <c r="E6" s="88">
        <v>85</v>
      </c>
      <c r="F6" s="88">
        <v>100</v>
      </c>
      <c r="G6" s="88">
        <v>6</v>
      </c>
      <c r="H6" s="88">
        <v>30</v>
      </c>
      <c r="I6" s="88">
        <v>8</v>
      </c>
      <c r="J6" s="88">
        <v>8</v>
      </c>
      <c r="K6" s="88">
        <v>142</v>
      </c>
      <c r="L6" s="88">
        <v>248</v>
      </c>
    </row>
    <row r="7" spans="1:12">
      <c r="A7" s="88">
        <v>3</v>
      </c>
      <c r="B7" s="88" t="s">
        <v>77</v>
      </c>
      <c r="C7" s="88">
        <v>40</v>
      </c>
      <c r="D7" s="88">
        <v>100</v>
      </c>
      <c r="E7" s="88">
        <v>60</v>
      </c>
      <c r="F7" s="88">
        <v>80</v>
      </c>
      <c r="G7" s="88">
        <v>6</v>
      </c>
      <c r="H7" s="88">
        <v>25</v>
      </c>
      <c r="I7" s="88">
        <v>2</v>
      </c>
      <c r="J7" s="88">
        <v>3</v>
      </c>
      <c r="K7" s="88">
        <v>108</v>
      </c>
      <c r="L7" s="88">
        <v>208</v>
      </c>
    </row>
    <row r="8" spans="1:12">
      <c r="A8" s="88">
        <v>4</v>
      </c>
      <c r="B8" s="88" t="s">
        <v>78</v>
      </c>
      <c r="C8" s="88">
        <v>35</v>
      </c>
      <c r="D8" s="88">
        <v>80</v>
      </c>
      <c r="E8" s="88">
        <v>42</v>
      </c>
      <c r="F8" s="88">
        <v>90</v>
      </c>
      <c r="G8" s="88">
        <v>7</v>
      </c>
      <c r="H8" s="88">
        <v>25</v>
      </c>
      <c r="I8" s="88">
        <v>4</v>
      </c>
      <c r="J8" s="88">
        <v>5</v>
      </c>
      <c r="K8" s="88">
        <v>88</v>
      </c>
      <c r="L8" s="88">
        <v>200</v>
      </c>
    </row>
    <row r="9" spans="1:12">
      <c r="A9" s="88">
        <v>5</v>
      </c>
      <c r="B9" s="88" t="s">
        <v>79</v>
      </c>
      <c r="C9" s="88">
        <v>35</v>
      </c>
      <c r="D9" s="88">
        <v>80</v>
      </c>
      <c r="E9" s="88">
        <v>43</v>
      </c>
      <c r="F9" s="88">
        <v>75</v>
      </c>
      <c r="G9" s="88">
        <v>9</v>
      </c>
      <c r="H9" s="88">
        <v>50</v>
      </c>
      <c r="I9" s="88">
        <v>4</v>
      </c>
      <c r="J9" s="88">
        <v>4</v>
      </c>
      <c r="K9" s="88">
        <v>91</v>
      </c>
      <c r="L9" s="88">
        <v>209</v>
      </c>
    </row>
    <row r="10" spans="1:12">
      <c r="A10" s="88">
        <v>6</v>
      </c>
      <c r="B10" s="88" t="s">
        <v>80</v>
      </c>
      <c r="C10" s="88">
        <v>18</v>
      </c>
      <c r="D10" s="88">
        <v>38</v>
      </c>
      <c r="E10" s="88">
        <v>43</v>
      </c>
      <c r="F10" s="88">
        <v>90</v>
      </c>
      <c r="G10" s="88">
        <v>2</v>
      </c>
      <c r="H10" s="88">
        <v>9</v>
      </c>
      <c r="I10" s="88" t="s">
        <v>31</v>
      </c>
      <c r="J10" s="88" t="s">
        <v>31</v>
      </c>
      <c r="K10" s="88">
        <v>63</v>
      </c>
      <c r="L10" s="88">
        <v>137</v>
      </c>
    </row>
    <row r="11" spans="1:12">
      <c r="A11" s="88">
        <v>7</v>
      </c>
      <c r="B11" s="88" t="s">
        <v>81</v>
      </c>
      <c r="C11" s="88" t="s">
        <v>31</v>
      </c>
      <c r="D11" s="88" t="s">
        <v>31</v>
      </c>
      <c r="E11" s="88" t="s">
        <v>31</v>
      </c>
      <c r="F11" s="88" t="s">
        <v>31</v>
      </c>
      <c r="G11" s="88" t="s">
        <v>31</v>
      </c>
      <c r="H11" s="88" t="s">
        <v>31</v>
      </c>
      <c r="I11" s="88" t="s">
        <v>31</v>
      </c>
      <c r="J11" s="88" t="s">
        <v>31</v>
      </c>
      <c r="K11" s="88" t="s">
        <v>31</v>
      </c>
      <c r="L11" s="88" t="s">
        <v>31</v>
      </c>
    </row>
    <row r="12" spans="1:12">
      <c r="A12" s="88">
        <v>8</v>
      </c>
      <c r="B12" s="88" t="s">
        <v>82</v>
      </c>
      <c r="C12" s="88" t="s">
        <v>31</v>
      </c>
      <c r="D12" s="88" t="s">
        <v>31</v>
      </c>
      <c r="E12" s="88" t="s">
        <v>31</v>
      </c>
      <c r="F12" s="88" t="s">
        <v>31</v>
      </c>
      <c r="G12" s="88" t="s">
        <v>31</v>
      </c>
      <c r="H12" s="88" t="s">
        <v>31</v>
      </c>
      <c r="I12" s="88" t="s">
        <v>31</v>
      </c>
      <c r="J12" s="88" t="s">
        <v>31</v>
      </c>
      <c r="K12" s="88" t="s">
        <v>31</v>
      </c>
      <c r="L12" s="88" t="s">
        <v>31</v>
      </c>
    </row>
    <row r="13" spans="1:12">
      <c r="A13" s="88">
        <v>9</v>
      </c>
      <c r="B13" s="88" t="s">
        <v>83</v>
      </c>
      <c r="C13" s="88" t="s">
        <v>31</v>
      </c>
      <c r="D13" s="88" t="s">
        <v>31</v>
      </c>
      <c r="E13" s="88" t="s">
        <v>31</v>
      </c>
      <c r="F13" s="88" t="s">
        <v>31</v>
      </c>
      <c r="G13" s="88" t="s">
        <v>31</v>
      </c>
      <c r="H13" s="88" t="s">
        <v>31</v>
      </c>
      <c r="I13" s="88" t="s">
        <v>31</v>
      </c>
      <c r="J13" s="88" t="s">
        <v>31</v>
      </c>
      <c r="K13" s="88" t="s">
        <v>31</v>
      </c>
      <c r="L13" s="88" t="s">
        <v>31</v>
      </c>
    </row>
    <row r="14" spans="1:12">
      <c r="A14" s="88">
        <v>10</v>
      </c>
      <c r="B14" s="88" t="s">
        <v>84</v>
      </c>
      <c r="C14" s="88">
        <v>53</v>
      </c>
      <c r="D14" s="88">
        <v>224</v>
      </c>
      <c r="E14" s="88">
        <v>103</v>
      </c>
      <c r="F14" s="88">
        <v>412</v>
      </c>
      <c r="G14" s="88" t="s">
        <v>31</v>
      </c>
      <c r="H14" s="88" t="s">
        <v>31</v>
      </c>
      <c r="I14" s="88" t="s">
        <v>31</v>
      </c>
      <c r="J14" s="88" t="s">
        <v>31</v>
      </c>
      <c r="K14" s="88">
        <v>156</v>
      </c>
      <c r="L14" s="88">
        <v>636</v>
      </c>
    </row>
    <row r="15" spans="1:12">
      <c r="A15" s="88">
        <v>11</v>
      </c>
      <c r="B15" s="88" t="s">
        <v>85</v>
      </c>
      <c r="C15" s="88" t="s">
        <v>31</v>
      </c>
      <c r="D15" s="88" t="s">
        <v>31</v>
      </c>
      <c r="E15" s="88" t="s">
        <v>31</v>
      </c>
      <c r="F15" s="88" t="s">
        <v>31</v>
      </c>
      <c r="G15" s="88" t="s">
        <v>31</v>
      </c>
      <c r="H15" s="88" t="s">
        <v>31</v>
      </c>
      <c r="I15" s="88" t="s">
        <v>31</v>
      </c>
      <c r="J15" s="88" t="s">
        <v>31</v>
      </c>
      <c r="K15" s="88" t="s">
        <v>31</v>
      </c>
      <c r="L15" s="88" t="s">
        <v>31</v>
      </c>
    </row>
    <row r="16" spans="1:12">
      <c r="A16" s="88">
        <v>12</v>
      </c>
      <c r="B16" s="88" t="s">
        <v>86</v>
      </c>
      <c r="C16" s="88">
        <v>82</v>
      </c>
      <c r="D16" s="88">
        <v>190</v>
      </c>
      <c r="E16" s="88">
        <v>162</v>
      </c>
      <c r="F16" s="88">
        <v>250</v>
      </c>
      <c r="G16" s="88">
        <v>21</v>
      </c>
      <c r="H16" s="88">
        <v>130</v>
      </c>
      <c r="I16" s="88">
        <v>7</v>
      </c>
      <c r="J16" s="88">
        <v>15</v>
      </c>
      <c r="K16" s="88">
        <v>272</v>
      </c>
      <c r="L16" s="88">
        <v>570</v>
      </c>
    </row>
    <row r="17" spans="1:12">
      <c r="A17" s="88">
        <v>13</v>
      </c>
      <c r="B17" s="88" t="s">
        <v>87</v>
      </c>
      <c r="C17" s="88">
        <v>48</v>
      </c>
      <c r="D17" s="88">
        <v>80</v>
      </c>
      <c r="E17" s="88">
        <v>20</v>
      </c>
      <c r="F17" s="88">
        <v>80</v>
      </c>
      <c r="G17" s="88">
        <v>2</v>
      </c>
      <c r="H17" s="88">
        <v>30</v>
      </c>
      <c r="I17" s="88">
        <v>2</v>
      </c>
      <c r="J17" s="88">
        <v>4</v>
      </c>
      <c r="K17" s="88">
        <v>64</v>
      </c>
      <c r="L17" s="88">
        <v>230</v>
      </c>
    </row>
    <row r="18" spans="1:12">
      <c r="A18" s="88">
        <v>14</v>
      </c>
      <c r="B18" s="88" t="s">
        <v>88</v>
      </c>
      <c r="C18" s="88">
        <v>30</v>
      </c>
      <c r="D18" s="88">
        <v>150</v>
      </c>
      <c r="E18" s="88">
        <v>65</v>
      </c>
      <c r="F18" s="88">
        <v>200</v>
      </c>
      <c r="G18" s="88">
        <v>7</v>
      </c>
      <c r="H18" s="88">
        <v>35</v>
      </c>
      <c r="I18" s="88" t="s">
        <v>31</v>
      </c>
      <c r="J18" s="88" t="s">
        <v>31</v>
      </c>
      <c r="K18" s="88">
        <v>103</v>
      </c>
      <c r="L18" s="88">
        <v>385</v>
      </c>
    </row>
    <row r="19" spans="1:12">
      <c r="A19" s="88">
        <v>15</v>
      </c>
      <c r="B19" s="88" t="s">
        <v>89</v>
      </c>
      <c r="C19" s="88">
        <v>27</v>
      </c>
      <c r="D19" s="88">
        <v>80</v>
      </c>
      <c r="E19" s="88">
        <v>38</v>
      </c>
      <c r="F19" s="88">
        <v>85</v>
      </c>
      <c r="G19" s="88">
        <v>2</v>
      </c>
      <c r="H19" s="88">
        <v>10</v>
      </c>
      <c r="I19" s="88" t="s">
        <v>31</v>
      </c>
      <c r="J19" s="88" t="s">
        <v>31</v>
      </c>
      <c r="K19" s="88">
        <v>67</v>
      </c>
      <c r="L19" s="88">
        <v>175</v>
      </c>
    </row>
    <row r="20" spans="1:12">
      <c r="A20" s="88">
        <v>16</v>
      </c>
      <c r="B20" s="88" t="s">
        <v>90</v>
      </c>
      <c r="C20" s="88">
        <v>19</v>
      </c>
      <c r="D20" s="88">
        <v>40</v>
      </c>
      <c r="E20" s="88">
        <v>27</v>
      </c>
      <c r="F20" s="88">
        <v>98</v>
      </c>
      <c r="G20" s="88">
        <v>2</v>
      </c>
      <c r="H20" s="88">
        <v>8</v>
      </c>
      <c r="I20" s="88">
        <v>4</v>
      </c>
      <c r="J20" s="88">
        <v>5</v>
      </c>
      <c r="K20" s="88">
        <v>52</v>
      </c>
      <c r="L20" s="88">
        <v>151</v>
      </c>
    </row>
    <row r="21" spans="1:12">
      <c r="A21" s="88">
        <v>17</v>
      </c>
      <c r="B21" s="88" t="s">
        <v>91</v>
      </c>
      <c r="C21" s="88">
        <v>24</v>
      </c>
      <c r="D21" s="88">
        <v>72</v>
      </c>
      <c r="E21" s="88">
        <v>40</v>
      </c>
      <c r="F21" s="88">
        <v>86</v>
      </c>
      <c r="G21" s="88">
        <v>7</v>
      </c>
      <c r="H21" s="88">
        <v>27</v>
      </c>
      <c r="I21" s="88">
        <v>4</v>
      </c>
      <c r="J21" s="88">
        <v>6</v>
      </c>
      <c r="K21" s="88">
        <v>75</v>
      </c>
      <c r="L21" s="88">
        <v>191</v>
      </c>
    </row>
    <row r="22" spans="1:12">
      <c r="A22" s="88">
        <v>18</v>
      </c>
      <c r="B22" s="88" t="s">
        <v>92</v>
      </c>
      <c r="C22" s="88" t="s">
        <v>31</v>
      </c>
      <c r="D22" s="88" t="s">
        <v>31</v>
      </c>
      <c r="E22" s="88" t="s">
        <v>31</v>
      </c>
      <c r="F22" s="88" t="s">
        <v>31</v>
      </c>
      <c r="G22" s="88" t="s">
        <v>31</v>
      </c>
      <c r="H22" s="88" t="s">
        <v>31</v>
      </c>
      <c r="I22" s="88" t="s">
        <v>31</v>
      </c>
      <c r="J22" s="88" t="s">
        <v>31</v>
      </c>
      <c r="K22" s="88" t="s">
        <v>31</v>
      </c>
      <c r="L22" s="88" t="s">
        <v>31</v>
      </c>
    </row>
    <row r="23" spans="1:12">
      <c r="A23" s="88">
        <v>19</v>
      </c>
      <c r="B23" s="88" t="s">
        <v>93</v>
      </c>
      <c r="C23" s="88" t="s">
        <v>31</v>
      </c>
      <c r="D23" s="88" t="s">
        <v>31</v>
      </c>
      <c r="E23" s="88" t="s">
        <v>31</v>
      </c>
      <c r="F23" s="88" t="s">
        <v>31</v>
      </c>
      <c r="G23" s="88" t="s">
        <v>31</v>
      </c>
      <c r="H23" s="88" t="s">
        <v>31</v>
      </c>
      <c r="I23" s="88" t="s">
        <v>31</v>
      </c>
      <c r="J23" s="88" t="s">
        <v>31</v>
      </c>
      <c r="K23" s="88" t="s">
        <v>31</v>
      </c>
      <c r="L23" s="88" t="s">
        <v>31</v>
      </c>
    </row>
    <row r="24" spans="1:12">
      <c r="A24" s="88">
        <v>20</v>
      </c>
      <c r="B24" s="88" t="s">
        <v>94</v>
      </c>
      <c r="C24" s="88">
        <v>37</v>
      </c>
      <c r="D24" s="88">
        <v>88</v>
      </c>
      <c r="E24" s="88">
        <v>56</v>
      </c>
      <c r="F24" s="88">
        <v>90</v>
      </c>
      <c r="G24" s="88">
        <v>10</v>
      </c>
      <c r="H24" s="88">
        <v>53</v>
      </c>
      <c r="I24" s="88">
        <v>4</v>
      </c>
      <c r="J24" s="88">
        <v>6</v>
      </c>
      <c r="K24" s="88">
        <v>107</v>
      </c>
      <c r="L24" s="88">
        <v>237</v>
      </c>
    </row>
    <row r="25" spans="1:12">
      <c r="A25" s="88">
        <v>21</v>
      </c>
      <c r="B25" s="88" t="s">
        <v>95</v>
      </c>
      <c r="C25" s="88">
        <v>32</v>
      </c>
      <c r="D25" s="88">
        <v>75</v>
      </c>
      <c r="E25" s="88">
        <v>67</v>
      </c>
      <c r="F25" s="88">
        <v>192</v>
      </c>
      <c r="G25" s="88" t="s">
        <v>31</v>
      </c>
      <c r="H25" s="88" t="s">
        <v>31</v>
      </c>
      <c r="I25" s="88" t="s">
        <v>31</v>
      </c>
      <c r="J25" s="88" t="s">
        <v>31</v>
      </c>
      <c r="K25" s="88">
        <v>99</v>
      </c>
      <c r="L25" s="88">
        <v>267</v>
      </c>
    </row>
    <row r="26" spans="1:12">
      <c r="A26" s="88">
        <v>22</v>
      </c>
      <c r="B26" s="88" t="s">
        <v>96</v>
      </c>
      <c r="C26" s="88">
        <v>26</v>
      </c>
      <c r="D26" s="88">
        <v>73</v>
      </c>
      <c r="E26" s="88">
        <v>47</v>
      </c>
      <c r="F26" s="88">
        <v>95</v>
      </c>
      <c r="G26" s="88">
        <v>5</v>
      </c>
      <c r="H26" s="88">
        <v>26</v>
      </c>
      <c r="I26" s="88">
        <v>4</v>
      </c>
      <c r="J26" s="88">
        <v>6</v>
      </c>
      <c r="K26" s="88">
        <v>82</v>
      </c>
      <c r="L26" s="88">
        <v>200</v>
      </c>
    </row>
    <row r="27" spans="1:12">
      <c r="A27" s="88">
        <v>23</v>
      </c>
      <c r="B27" s="88" t="s">
        <v>97</v>
      </c>
      <c r="C27" s="88" t="s">
        <v>31</v>
      </c>
      <c r="D27" s="88" t="s">
        <v>31</v>
      </c>
      <c r="E27" s="88" t="s">
        <v>31</v>
      </c>
      <c r="F27" s="88" t="s">
        <v>31</v>
      </c>
      <c r="G27" s="88" t="s">
        <v>31</v>
      </c>
      <c r="H27" s="88" t="s">
        <v>31</v>
      </c>
      <c r="I27" s="88" t="s">
        <v>31</v>
      </c>
      <c r="J27" s="88" t="s">
        <v>31</v>
      </c>
      <c r="K27" s="88" t="s">
        <v>31</v>
      </c>
      <c r="L27" s="88" t="s">
        <v>31</v>
      </c>
    </row>
    <row r="28" spans="1:12">
      <c r="A28" s="88">
        <v>24</v>
      </c>
      <c r="B28" s="88" t="s">
        <v>98</v>
      </c>
      <c r="C28" s="88">
        <v>25</v>
      </c>
      <c r="D28" s="88">
        <v>100</v>
      </c>
      <c r="E28" s="88">
        <v>85</v>
      </c>
      <c r="F28" s="88">
        <v>200</v>
      </c>
      <c r="G28" s="88">
        <v>100</v>
      </c>
      <c r="H28" s="88">
        <v>5</v>
      </c>
      <c r="I28" s="88">
        <v>3</v>
      </c>
      <c r="J28" s="88">
        <v>5</v>
      </c>
      <c r="K28" s="88">
        <v>118</v>
      </c>
      <c r="L28" s="88">
        <v>355</v>
      </c>
    </row>
    <row r="29" spans="1:12">
      <c r="A29" s="88">
        <v>25</v>
      </c>
      <c r="B29" s="88" t="s">
        <v>99</v>
      </c>
      <c r="C29" s="88" t="s">
        <v>31</v>
      </c>
      <c r="D29" s="88" t="s">
        <v>31</v>
      </c>
      <c r="E29" s="88" t="s">
        <v>31</v>
      </c>
      <c r="F29" s="88" t="s">
        <v>31</v>
      </c>
      <c r="G29" s="88" t="s">
        <v>31</v>
      </c>
      <c r="H29" s="88" t="s">
        <v>31</v>
      </c>
      <c r="I29" s="88" t="s">
        <v>31</v>
      </c>
      <c r="J29" s="88" t="s">
        <v>31</v>
      </c>
      <c r="K29" s="88" t="s">
        <v>31</v>
      </c>
      <c r="L29" s="88" t="s">
        <v>31</v>
      </c>
    </row>
    <row r="30" spans="1:12">
      <c r="A30" s="88">
        <v>26</v>
      </c>
      <c r="B30" s="88" t="s">
        <v>100</v>
      </c>
      <c r="C30" s="88" t="s">
        <v>31</v>
      </c>
      <c r="D30" s="88" t="s">
        <v>31</v>
      </c>
      <c r="E30" s="88" t="s">
        <v>31</v>
      </c>
      <c r="F30" s="88" t="s">
        <v>31</v>
      </c>
      <c r="G30" s="88" t="s">
        <v>31</v>
      </c>
      <c r="H30" s="88" t="s">
        <v>31</v>
      </c>
      <c r="I30" s="88" t="s">
        <v>31</v>
      </c>
      <c r="J30" s="88" t="s">
        <v>31</v>
      </c>
      <c r="K30" s="88" t="s">
        <v>31</v>
      </c>
      <c r="L30" s="88" t="s">
        <v>31</v>
      </c>
    </row>
    <row r="31" spans="1:12">
      <c r="A31" s="88">
        <v>27</v>
      </c>
      <c r="B31" s="88" t="s">
        <v>101</v>
      </c>
      <c r="C31" s="88" t="s">
        <v>31</v>
      </c>
      <c r="D31" s="88" t="s">
        <v>31</v>
      </c>
      <c r="E31" s="88" t="s">
        <v>31</v>
      </c>
      <c r="F31" s="88" t="s">
        <v>31</v>
      </c>
      <c r="G31" s="88" t="s">
        <v>31</v>
      </c>
      <c r="H31" s="88" t="s">
        <v>31</v>
      </c>
      <c r="I31" s="88" t="s">
        <v>31</v>
      </c>
      <c r="J31" s="88" t="s">
        <v>31</v>
      </c>
      <c r="K31" s="88" t="s">
        <v>31</v>
      </c>
      <c r="L31" s="88" t="s">
        <v>31</v>
      </c>
    </row>
    <row r="32" spans="1:12">
      <c r="A32" s="88">
        <v>28</v>
      </c>
      <c r="B32" s="88" t="s">
        <v>102</v>
      </c>
      <c r="C32" s="88">
        <v>63</v>
      </c>
      <c r="D32" s="88">
        <v>220</v>
      </c>
      <c r="E32" s="88">
        <v>95</v>
      </c>
      <c r="F32" s="88">
        <v>100</v>
      </c>
      <c r="G32" s="88">
        <v>20</v>
      </c>
      <c r="H32" s="88">
        <v>110</v>
      </c>
      <c r="I32" s="88">
        <v>8</v>
      </c>
      <c r="J32" s="88">
        <v>10</v>
      </c>
      <c r="K32" s="88">
        <v>186</v>
      </c>
      <c r="L32" s="88">
        <v>440</v>
      </c>
    </row>
    <row r="33" spans="1:12">
      <c r="A33" s="88">
        <v>29</v>
      </c>
      <c r="B33" s="88" t="s">
        <v>103</v>
      </c>
      <c r="C33" s="88" t="s">
        <v>31</v>
      </c>
      <c r="D33" s="88" t="s">
        <v>31</v>
      </c>
      <c r="E33" s="88" t="s">
        <v>31</v>
      </c>
      <c r="F33" s="88" t="s">
        <v>31</v>
      </c>
      <c r="G33" s="88" t="s">
        <v>31</v>
      </c>
      <c r="H33" s="88" t="s">
        <v>31</v>
      </c>
      <c r="I33" s="88" t="s">
        <v>31</v>
      </c>
      <c r="J33" s="88" t="s">
        <v>31</v>
      </c>
      <c r="K33" s="88" t="s">
        <v>31</v>
      </c>
      <c r="L33" s="88" t="s">
        <v>31</v>
      </c>
    </row>
    <row r="34" spans="1:12">
      <c r="A34" s="88">
        <v>30</v>
      </c>
      <c r="B34" s="88" t="s">
        <v>104</v>
      </c>
      <c r="C34" s="88" t="s">
        <v>31</v>
      </c>
      <c r="D34" s="88" t="s">
        <v>31</v>
      </c>
      <c r="E34" s="88" t="s">
        <v>31</v>
      </c>
      <c r="F34" s="88" t="s">
        <v>31</v>
      </c>
      <c r="G34" s="88" t="s">
        <v>31</v>
      </c>
      <c r="H34" s="88" t="s">
        <v>31</v>
      </c>
      <c r="I34" s="88" t="s">
        <v>31</v>
      </c>
      <c r="J34" s="88" t="s">
        <v>31</v>
      </c>
      <c r="K34" s="88" t="s">
        <v>31</v>
      </c>
      <c r="L34" s="88" t="s">
        <v>31</v>
      </c>
    </row>
    <row r="35" spans="1:12">
      <c r="A35" s="88">
        <v>31</v>
      </c>
      <c r="B35" s="88" t="s">
        <v>105</v>
      </c>
      <c r="C35" s="88" t="s">
        <v>31</v>
      </c>
      <c r="D35" s="88" t="s">
        <v>31</v>
      </c>
      <c r="E35" s="88" t="s">
        <v>31</v>
      </c>
      <c r="F35" s="88" t="s">
        <v>31</v>
      </c>
      <c r="G35" s="88" t="s">
        <v>31</v>
      </c>
      <c r="H35" s="88" t="s">
        <v>31</v>
      </c>
      <c r="I35" s="88" t="s">
        <v>31</v>
      </c>
      <c r="J35" s="88" t="s">
        <v>31</v>
      </c>
      <c r="K35" s="88" t="s">
        <v>31</v>
      </c>
      <c r="L35" s="88" t="s">
        <v>31</v>
      </c>
    </row>
    <row r="36" spans="1:12" ht="18" customHeight="1">
      <c r="A36" s="125"/>
      <c r="B36" s="7" t="s">
        <v>6</v>
      </c>
      <c r="C36" s="126">
        <v>677</v>
      </c>
      <c r="D36" s="126">
        <v>1885</v>
      </c>
      <c r="E36" s="126">
        <v>1163</v>
      </c>
      <c r="F36" s="126">
        <v>2443</v>
      </c>
      <c r="G36" s="126">
        <v>210</v>
      </c>
      <c r="H36" s="126">
        <v>601</v>
      </c>
      <c r="I36" s="126">
        <v>55</v>
      </c>
      <c r="J36" s="126">
        <v>79</v>
      </c>
      <c r="K36" s="126">
        <v>2003</v>
      </c>
      <c r="L36" s="126">
        <v>5074</v>
      </c>
    </row>
    <row r="38" spans="1:12" s="101" customFormat="1" ht="15" customHeight="1">
      <c r="B38" s="127" t="s">
        <v>9</v>
      </c>
      <c r="C38" s="88">
        <f>C36/31</f>
        <v>21.838709677419356</v>
      </c>
      <c r="D38" s="120">
        <f t="shared" ref="D38:L38" si="0">D36/31</f>
        <v>60.806451612903224</v>
      </c>
      <c r="E38" s="88">
        <f t="shared" si="0"/>
        <v>37.516129032258064</v>
      </c>
      <c r="F38" s="121">
        <f t="shared" si="0"/>
        <v>78.806451612903231</v>
      </c>
      <c r="G38" s="88">
        <f t="shared" si="0"/>
        <v>6.774193548387097</v>
      </c>
      <c r="H38" s="122">
        <f t="shared" si="0"/>
        <v>19.387096774193548</v>
      </c>
      <c r="I38" s="88">
        <f t="shared" si="0"/>
        <v>1.7741935483870968</v>
      </c>
      <c r="J38" s="128">
        <f t="shared" si="0"/>
        <v>2.5483870967741935</v>
      </c>
      <c r="K38" s="88">
        <f t="shared" si="0"/>
        <v>64.612903225806448</v>
      </c>
      <c r="L38" s="124">
        <f t="shared" si="0"/>
        <v>163.67741935483872</v>
      </c>
    </row>
  </sheetData>
  <mergeCells count="8"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5" bottom="0.25" header="0.3" footer="0.3"/>
  <pageSetup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45"/>
  <sheetViews>
    <sheetView topLeftCell="A22" workbookViewId="0">
      <selection activeCell="J44" sqref="J44"/>
    </sheetView>
  </sheetViews>
  <sheetFormatPr defaultRowHeight="15"/>
  <cols>
    <col min="1" max="1" width="6.85546875" customWidth="1"/>
    <col min="2" max="2" width="14.140625" customWidth="1"/>
    <col min="6" max="6" width="11.140625" customWidth="1"/>
  </cols>
  <sheetData>
    <row r="1" spans="1:12">
      <c r="A1" s="301" t="s">
        <v>106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3"/>
    </row>
    <row r="2" spans="1:12">
      <c r="A2" s="304" t="s">
        <v>0</v>
      </c>
      <c r="B2" s="304" t="s">
        <v>1</v>
      </c>
      <c r="C2" s="306" t="s">
        <v>2</v>
      </c>
      <c r="D2" s="306"/>
      <c r="E2" s="307" t="s">
        <v>48</v>
      </c>
      <c r="F2" s="308"/>
      <c r="G2" s="309" t="s">
        <v>4</v>
      </c>
      <c r="H2" s="310"/>
      <c r="I2" s="311" t="s">
        <v>5</v>
      </c>
      <c r="J2" s="312"/>
      <c r="K2" s="313" t="s">
        <v>74</v>
      </c>
      <c r="L2" s="314"/>
    </row>
    <row r="3" spans="1:12">
      <c r="A3" s="305"/>
      <c r="B3" s="305"/>
      <c r="C3" s="120" t="s">
        <v>7</v>
      </c>
      <c r="D3" s="120" t="s">
        <v>8</v>
      </c>
      <c r="E3" s="121" t="s">
        <v>7</v>
      </c>
      <c r="F3" s="121" t="s">
        <v>8</v>
      </c>
      <c r="G3" s="122" t="s">
        <v>7</v>
      </c>
      <c r="H3" s="122" t="s">
        <v>8</v>
      </c>
      <c r="I3" s="123" t="s">
        <v>7</v>
      </c>
      <c r="J3" s="123" t="s">
        <v>8</v>
      </c>
      <c r="K3" s="124" t="s">
        <v>7</v>
      </c>
      <c r="L3" s="124" t="s">
        <v>8</v>
      </c>
    </row>
    <row r="4" spans="1:12">
      <c r="A4" s="88">
        <v>1</v>
      </c>
      <c r="B4" s="88" t="s">
        <v>107</v>
      </c>
      <c r="C4" s="88">
        <v>84</v>
      </c>
      <c r="D4" s="88">
        <v>336</v>
      </c>
      <c r="E4" s="88">
        <v>110</v>
      </c>
      <c r="F4" s="88">
        <v>350</v>
      </c>
      <c r="G4" s="88">
        <v>12</v>
      </c>
      <c r="H4" s="88">
        <v>55</v>
      </c>
      <c r="I4" s="88">
        <v>8</v>
      </c>
      <c r="J4" s="88">
        <v>5</v>
      </c>
      <c r="K4" s="88">
        <v>214</v>
      </c>
      <c r="L4" s="88">
        <v>746</v>
      </c>
    </row>
    <row r="5" spans="1:12">
      <c r="A5" s="88">
        <v>2</v>
      </c>
      <c r="B5" s="88" t="s">
        <v>108</v>
      </c>
      <c r="C5" s="88">
        <v>71</v>
      </c>
      <c r="D5" s="88">
        <v>284</v>
      </c>
      <c r="E5" s="88">
        <v>155</v>
      </c>
      <c r="F5" s="88">
        <v>450</v>
      </c>
      <c r="G5" s="88">
        <v>3</v>
      </c>
      <c r="H5" s="88">
        <v>15</v>
      </c>
      <c r="I5" s="88">
        <v>4</v>
      </c>
      <c r="J5" s="88">
        <v>5</v>
      </c>
      <c r="K5" s="88">
        <v>233</v>
      </c>
      <c r="L5" s="88">
        <v>754</v>
      </c>
    </row>
    <row r="6" spans="1:12">
      <c r="A6" s="88">
        <v>3</v>
      </c>
      <c r="B6" s="88" t="s">
        <v>109</v>
      </c>
      <c r="C6" s="88">
        <v>64</v>
      </c>
      <c r="D6" s="88">
        <v>254</v>
      </c>
      <c r="E6" s="88">
        <v>117</v>
      </c>
      <c r="F6" s="88">
        <v>341</v>
      </c>
      <c r="G6" s="88">
        <v>5</v>
      </c>
      <c r="H6" s="88">
        <v>28</v>
      </c>
      <c r="I6" s="88">
        <v>4</v>
      </c>
      <c r="J6" s="88">
        <v>8</v>
      </c>
      <c r="K6" s="88">
        <v>190</v>
      </c>
      <c r="L6" s="88">
        <v>628</v>
      </c>
    </row>
    <row r="7" spans="1:12">
      <c r="A7" s="88">
        <v>4</v>
      </c>
      <c r="B7" s="88" t="s">
        <v>110</v>
      </c>
      <c r="C7" s="88" t="s">
        <v>31</v>
      </c>
      <c r="D7" s="88" t="s">
        <v>31</v>
      </c>
      <c r="E7" s="88" t="s">
        <v>31</v>
      </c>
      <c r="F7" s="88" t="s">
        <v>31</v>
      </c>
      <c r="G7" s="88" t="s">
        <v>31</v>
      </c>
      <c r="H7" s="88" t="s">
        <v>31</v>
      </c>
      <c r="I7" s="88" t="s">
        <v>31</v>
      </c>
      <c r="J7" s="88" t="s">
        <v>31</v>
      </c>
      <c r="K7" s="88" t="s">
        <v>31</v>
      </c>
      <c r="L7" s="88" t="s">
        <v>31</v>
      </c>
    </row>
    <row r="8" spans="1:12">
      <c r="A8" s="88">
        <v>5</v>
      </c>
      <c r="B8" s="88" t="s">
        <v>111</v>
      </c>
      <c r="C8" s="88" t="s">
        <v>31</v>
      </c>
      <c r="D8" s="88" t="s">
        <v>31</v>
      </c>
      <c r="E8" s="88" t="s">
        <v>31</v>
      </c>
      <c r="F8" s="88" t="s">
        <v>31</v>
      </c>
      <c r="G8" s="88" t="s">
        <v>31</v>
      </c>
      <c r="H8" s="88" t="s">
        <v>31</v>
      </c>
      <c r="I8" s="88" t="s">
        <v>31</v>
      </c>
      <c r="J8" s="88" t="s">
        <v>31</v>
      </c>
      <c r="K8" s="88" t="s">
        <v>31</v>
      </c>
      <c r="L8" s="88" t="s">
        <v>31</v>
      </c>
    </row>
    <row r="9" spans="1:12">
      <c r="A9" s="88">
        <v>6</v>
      </c>
      <c r="B9" s="88" t="s">
        <v>112</v>
      </c>
      <c r="C9" s="88" t="s">
        <v>31</v>
      </c>
      <c r="D9" s="88" t="s">
        <v>31</v>
      </c>
      <c r="E9" s="88" t="s">
        <v>31</v>
      </c>
      <c r="F9" s="88" t="s">
        <v>31</v>
      </c>
      <c r="G9" s="88" t="s">
        <v>31</v>
      </c>
      <c r="H9" s="88" t="s">
        <v>31</v>
      </c>
      <c r="I9" s="88" t="s">
        <v>31</v>
      </c>
      <c r="J9" s="88" t="s">
        <v>31</v>
      </c>
      <c r="K9" s="88" t="s">
        <v>31</v>
      </c>
      <c r="L9" s="88" t="s">
        <v>31</v>
      </c>
    </row>
    <row r="10" spans="1:12">
      <c r="A10" s="88">
        <v>7</v>
      </c>
      <c r="B10" s="88" t="s">
        <v>113</v>
      </c>
      <c r="C10" s="88">
        <v>35</v>
      </c>
      <c r="D10" s="88">
        <v>140</v>
      </c>
      <c r="E10" s="88">
        <v>60</v>
      </c>
      <c r="F10" s="88">
        <v>240</v>
      </c>
      <c r="G10" s="88">
        <v>20</v>
      </c>
      <c r="H10" s="88">
        <v>100</v>
      </c>
      <c r="I10" s="88">
        <v>8</v>
      </c>
      <c r="J10" s="88">
        <v>16</v>
      </c>
      <c r="K10" s="88">
        <v>123</v>
      </c>
      <c r="L10" s="88">
        <v>496</v>
      </c>
    </row>
    <row r="11" spans="1:12">
      <c r="A11" s="88">
        <v>8</v>
      </c>
      <c r="B11" s="88" t="s">
        <v>114</v>
      </c>
      <c r="C11" s="88" t="s">
        <v>31</v>
      </c>
      <c r="D11" s="88" t="s">
        <v>31</v>
      </c>
      <c r="E11" s="88" t="s">
        <v>31</v>
      </c>
      <c r="F11" s="88" t="s">
        <v>31</v>
      </c>
      <c r="G11" s="88" t="s">
        <v>31</v>
      </c>
      <c r="H11" s="88" t="s">
        <v>31</v>
      </c>
      <c r="I11" s="88" t="s">
        <v>31</v>
      </c>
      <c r="J11" s="88" t="s">
        <v>31</v>
      </c>
      <c r="K11" s="88" t="s">
        <v>31</v>
      </c>
      <c r="L11" s="88" t="s">
        <v>31</v>
      </c>
    </row>
    <row r="12" spans="1:12">
      <c r="A12" s="88">
        <v>9</v>
      </c>
      <c r="B12" s="88" t="s">
        <v>115</v>
      </c>
      <c r="C12" s="88" t="s">
        <v>31</v>
      </c>
      <c r="D12" s="88" t="s">
        <v>31</v>
      </c>
      <c r="E12" s="88" t="s">
        <v>31</v>
      </c>
      <c r="F12" s="88" t="s">
        <v>31</v>
      </c>
      <c r="G12" s="88" t="s">
        <v>31</v>
      </c>
      <c r="H12" s="88" t="s">
        <v>31</v>
      </c>
      <c r="I12" s="88" t="s">
        <v>31</v>
      </c>
      <c r="J12" s="88" t="s">
        <v>31</v>
      </c>
      <c r="K12" s="88" t="s">
        <v>31</v>
      </c>
      <c r="L12" s="88" t="s">
        <v>31</v>
      </c>
    </row>
    <row r="13" spans="1:12">
      <c r="A13" s="88">
        <v>10</v>
      </c>
      <c r="B13" s="88" t="s">
        <v>116</v>
      </c>
      <c r="C13" s="88" t="s">
        <v>31</v>
      </c>
      <c r="D13" s="88" t="s">
        <v>31</v>
      </c>
      <c r="E13" s="88" t="s">
        <v>31</v>
      </c>
      <c r="F13" s="88" t="s">
        <v>31</v>
      </c>
      <c r="G13" s="88" t="s">
        <v>31</v>
      </c>
      <c r="H13" s="88" t="s">
        <v>31</v>
      </c>
      <c r="I13" s="88" t="s">
        <v>31</v>
      </c>
      <c r="J13" s="88" t="s">
        <v>31</v>
      </c>
      <c r="K13" s="88" t="s">
        <v>31</v>
      </c>
      <c r="L13" s="88" t="s">
        <v>31</v>
      </c>
    </row>
    <row r="14" spans="1:12">
      <c r="A14" s="88">
        <v>11</v>
      </c>
      <c r="B14" s="88" t="s">
        <v>117</v>
      </c>
      <c r="C14" s="88">
        <v>200</v>
      </c>
      <c r="D14" s="88">
        <v>800</v>
      </c>
      <c r="E14" s="88">
        <v>210</v>
      </c>
      <c r="F14" s="88">
        <v>630</v>
      </c>
      <c r="G14" s="88">
        <v>14</v>
      </c>
      <c r="H14" s="88">
        <v>70</v>
      </c>
      <c r="I14" s="88">
        <v>11</v>
      </c>
      <c r="J14" s="88">
        <v>15</v>
      </c>
      <c r="K14" s="88">
        <v>425</v>
      </c>
      <c r="L14" s="88">
        <v>1515</v>
      </c>
    </row>
    <row r="15" spans="1:12">
      <c r="A15" s="88">
        <v>12</v>
      </c>
      <c r="B15" s="88" t="s">
        <v>118</v>
      </c>
      <c r="C15" s="88" t="s">
        <v>31</v>
      </c>
      <c r="D15" s="88" t="s">
        <v>31</v>
      </c>
      <c r="E15" s="88" t="s">
        <v>31</v>
      </c>
      <c r="F15" s="88" t="s">
        <v>31</v>
      </c>
      <c r="G15" s="88" t="s">
        <v>31</v>
      </c>
      <c r="H15" s="88" t="s">
        <v>31</v>
      </c>
      <c r="I15" s="88" t="s">
        <v>31</v>
      </c>
      <c r="J15" s="88" t="s">
        <v>31</v>
      </c>
      <c r="K15" s="88" t="s">
        <v>31</v>
      </c>
      <c r="L15" s="88" t="s">
        <v>31</v>
      </c>
    </row>
    <row r="16" spans="1:12">
      <c r="A16" s="88">
        <v>13</v>
      </c>
      <c r="B16" s="88" t="s">
        <v>119</v>
      </c>
      <c r="C16" s="88" t="s">
        <v>31</v>
      </c>
      <c r="D16" s="88" t="s">
        <v>31</v>
      </c>
      <c r="E16" s="88" t="s">
        <v>31</v>
      </c>
      <c r="F16" s="88" t="s">
        <v>31</v>
      </c>
      <c r="G16" s="88" t="s">
        <v>31</v>
      </c>
      <c r="H16" s="88" t="s">
        <v>31</v>
      </c>
      <c r="I16" s="88" t="s">
        <v>31</v>
      </c>
      <c r="J16" s="88" t="s">
        <v>31</v>
      </c>
      <c r="K16" s="88" t="s">
        <v>31</v>
      </c>
      <c r="L16" s="88" t="s">
        <v>31</v>
      </c>
    </row>
    <row r="17" spans="1:12">
      <c r="A17" s="88">
        <v>14</v>
      </c>
      <c r="B17" s="88" t="s">
        <v>120</v>
      </c>
      <c r="C17" s="88">
        <v>51</v>
      </c>
      <c r="D17" s="88">
        <v>254</v>
      </c>
      <c r="E17" s="88">
        <v>98</v>
      </c>
      <c r="F17" s="88">
        <v>290</v>
      </c>
      <c r="G17" s="88">
        <v>12</v>
      </c>
      <c r="H17" s="88">
        <v>60</v>
      </c>
      <c r="I17" s="88">
        <v>4</v>
      </c>
      <c r="J17" s="88">
        <v>8</v>
      </c>
      <c r="K17" s="88">
        <v>165</v>
      </c>
      <c r="L17" s="88">
        <v>612</v>
      </c>
    </row>
    <row r="18" spans="1:12">
      <c r="A18" s="88">
        <v>15</v>
      </c>
      <c r="B18" s="88" t="s">
        <v>121</v>
      </c>
      <c r="C18" s="88" t="s">
        <v>31</v>
      </c>
      <c r="D18" s="88" t="s">
        <v>31</v>
      </c>
      <c r="E18" s="88" t="s">
        <v>31</v>
      </c>
      <c r="F18" s="88" t="s">
        <v>31</v>
      </c>
      <c r="G18" s="88" t="s">
        <v>31</v>
      </c>
      <c r="H18" s="88" t="s">
        <v>31</v>
      </c>
      <c r="I18" s="88" t="s">
        <v>31</v>
      </c>
      <c r="J18" s="88" t="s">
        <v>31</v>
      </c>
      <c r="K18" s="88" t="s">
        <v>31</v>
      </c>
      <c r="L18" s="88" t="s">
        <v>31</v>
      </c>
    </row>
    <row r="19" spans="1:12">
      <c r="A19" s="88">
        <v>16</v>
      </c>
      <c r="B19" s="88" t="s">
        <v>122</v>
      </c>
      <c r="C19" s="88" t="s">
        <v>31</v>
      </c>
      <c r="D19" s="88" t="s">
        <v>31</v>
      </c>
      <c r="E19" s="88" t="s">
        <v>31</v>
      </c>
      <c r="F19" s="88" t="s">
        <v>31</v>
      </c>
      <c r="G19" s="88" t="s">
        <v>31</v>
      </c>
      <c r="H19" s="88" t="s">
        <v>31</v>
      </c>
      <c r="I19" s="88" t="s">
        <v>31</v>
      </c>
      <c r="J19" s="88" t="s">
        <v>31</v>
      </c>
      <c r="K19" s="88" t="s">
        <v>31</v>
      </c>
      <c r="L19" s="88" t="s">
        <v>31</v>
      </c>
    </row>
    <row r="20" spans="1:12">
      <c r="A20" s="88">
        <v>17</v>
      </c>
      <c r="B20" s="88" t="s">
        <v>123</v>
      </c>
      <c r="C20" s="88" t="s">
        <v>31</v>
      </c>
      <c r="D20" s="88" t="s">
        <v>31</v>
      </c>
      <c r="E20" s="88" t="s">
        <v>31</v>
      </c>
      <c r="F20" s="88" t="s">
        <v>31</v>
      </c>
      <c r="G20" s="88" t="s">
        <v>31</v>
      </c>
      <c r="H20" s="88" t="s">
        <v>31</v>
      </c>
      <c r="I20" s="88" t="s">
        <v>31</v>
      </c>
      <c r="J20" s="88" t="s">
        <v>31</v>
      </c>
      <c r="K20" s="88" t="s">
        <v>31</v>
      </c>
      <c r="L20" s="88" t="s">
        <v>31</v>
      </c>
    </row>
    <row r="21" spans="1:12">
      <c r="A21" s="88">
        <v>18</v>
      </c>
      <c r="B21" s="88" t="s">
        <v>124</v>
      </c>
      <c r="C21" s="88" t="s">
        <v>31</v>
      </c>
      <c r="D21" s="88" t="s">
        <v>31</v>
      </c>
      <c r="E21" s="88" t="s">
        <v>31</v>
      </c>
      <c r="F21" s="88" t="s">
        <v>31</v>
      </c>
      <c r="G21" s="88" t="s">
        <v>31</v>
      </c>
      <c r="H21" s="88" t="s">
        <v>31</v>
      </c>
      <c r="I21" s="88" t="s">
        <v>31</v>
      </c>
      <c r="J21" s="88" t="s">
        <v>31</v>
      </c>
      <c r="K21" s="88" t="s">
        <v>31</v>
      </c>
      <c r="L21" s="88" t="s">
        <v>31</v>
      </c>
    </row>
    <row r="22" spans="1:12">
      <c r="A22" s="88">
        <v>19</v>
      </c>
      <c r="B22" s="88" t="s">
        <v>125</v>
      </c>
      <c r="C22" s="88">
        <v>210</v>
      </c>
      <c r="D22" s="88">
        <v>700</v>
      </c>
      <c r="E22" s="88">
        <v>364</v>
      </c>
      <c r="F22" s="88">
        <v>980</v>
      </c>
      <c r="G22" s="88">
        <v>42</v>
      </c>
      <c r="H22" s="88">
        <v>200</v>
      </c>
      <c r="I22" s="88">
        <v>12</v>
      </c>
      <c r="J22" s="88">
        <v>24</v>
      </c>
      <c r="K22" s="88">
        <v>628</v>
      </c>
      <c r="L22" s="88">
        <v>1824</v>
      </c>
    </row>
    <row r="23" spans="1:12">
      <c r="A23" s="88">
        <v>20</v>
      </c>
      <c r="B23" s="88" t="s">
        <v>126</v>
      </c>
      <c r="C23" s="88" t="s">
        <v>31</v>
      </c>
      <c r="D23" s="88" t="s">
        <v>31</v>
      </c>
      <c r="E23" s="88" t="s">
        <v>31</v>
      </c>
      <c r="F23" s="88" t="s">
        <v>31</v>
      </c>
      <c r="G23" s="88" t="s">
        <v>31</v>
      </c>
      <c r="H23" s="88" t="s">
        <v>31</v>
      </c>
      <c r="I23" s="88" t="s">
        <v>31</v>
      </c>
      <c r="J23" s="88" t="s">
        <v>31</v>
      </c>
      <c r="K23" s="88" t="s">
        <v>31</v>
      </c>
      <c r="L23" s="88" t="s">
        <v>31</v>
      </c>
    </row>
    <row r="24" spans="1:12">
      <c r="A24" s="88">
        <v>21</v>
      </c>
      <c r="B24" s="88" t="s">
        <v>127</v>
      </c>
      <c r="C24" s="88" t="s">
        <v>31</v>
      </c>
      <c r="D24" s="88" t="s">
        <v>31</v>
      </c>
      <c r="E24" s="88" t="s">
        <v>31</v>
      </c>
      <c r="F24" s="88" t="s">
        <v>31</v>
      </c>
      <c r="G24" s="88" t="s">
        <v>31</v>
      </c>
      <c r="H24" s="88" t="s">
        <v>31</v>
      </c>
      <c r="I24" s="88" t="s">
        <v>31</v>
      </c>
      <c r="J24" s="88" t="s">
        <v>31</v>
      </c>
      <c r="K24" s="88" t="s">
        <v>31</v>
      </c>
      <c r="L24" s="88" t="s">
        <v>31</v>
      </c>
    </row>
    <row r="25" spans="1:12">
      <c r="A25" s="88">
        <v>22</v>
      </c>
      <c r="B25" s="88" t="s">
        <v>128</v>
      </c>
      <c r="C25" s="88">
        <v>113</v>
      </c>
      <c r="D25" s="88">
        <v>302</v>
      </c>
      <c r="E25" s="88">
        <v>132</v>
      </c>
      <c r="F25" s="88">
        <v>420</v>
      </c>
      <c r="G25" s="88">
        <v>18</v>
      </c>
      <c r="H25" s="88">
        <v>92</v>
      </c>
      <c r="I25" s="88">
        <v>9</v>
      </c>
      <c r="J25" s="88">
        <v>6</v>
      </c>
      <c r="K25" s="88">
        <v>272</v>
      </c>
      <c r="L25" s="88">
        <v>820</v>
      </c>
    </row>
    <row r="26" spans="1:12">
      <c r="A26" s="88">
        <v>23</v>
      </c>
      <c r="B26" s="88" t="s">
        <v>129</v>
      </c>
      <c r="C26" s="88" t="s">
        <v>31</v>
      </c>
      <c r="D26" s="88" t="s">
        <v>31</v>
      </c>
      <c r="E26" s="88" t="s">
        <v>31</v>
      </c>
      <c r="F26" s="88" t="s">
        <v>31</v>
      </c>
      <c r="G26" s="88" t="s">
        <v>31</v>
      </c>
      <c r="H26" s="88" t="s">
        <v>31</v>
      </c>
      <c r="I26" s="88" t="s">
        <v>31</v>
      </c>
      <c r="J26" s="88" t="s">
        <v>31</v>
      </c>
      <c r="K26" s="88" t="s">
        <v>31</v>
      </c>
      <c r="L26" s="88" t="s">
        <v>31</v>
      </c>
    </row>
    <row r="27" spans="1:12">
      <c r="A27" s="88">
        <v>24</v>
      </c>
      <c r="B27" s="88" t="s">
        <v>130</v>
      </c>
      <c r="C27" s="88" t="s">
        <v>31</v>
      </c>
      <c r="D27" s="88" t="s">
        <v>31</v>
      </c>
      <c r="E27" s="88" t="s">
        <v>31</v>
      </c>
      <c r="F27" s="88" t="s">
        <v>31</v>
      </c>
      <c r="G27" s="88" t="s">
        <v>31</v>
      </c>
      <c r="H27" s="88" t="s">
        <v>31</v>
      </c>
      <c r="I27" s="88" t="s">
        <v>31</v>
      </c>
      <c r="J27" s="88" t="s">
        <v>31</v>
      </c>
      <c r="K27" s="88" t="s">
        <v>31</v>
      </c>
      <c r="L27" s="88" t="s">
        <v>31</v>
      </c>
    </row>
    <row r="28" spans="1:12">
      <c r="A28" s="88">
        <v>25</v>
      </c>
      <c r="B28" s="88" t="s">
        <v>131</v>
      </c>
      <c r="C28" s="88">
        <v>200</v>
      </c>
      <c r="D28" s="88">
        <v>700</v>
      </c>
      <c r="E28" s="88">
        <v>180</v>
      </c>
      <c r="F28" s="88">
        <v>540</v>
      </c>
      <c r="G28" s="88">
        <v>18</v>
      </c>
      <c r="H28" s="88">
        <v>90</v>
      </c>
      <c r="I28" s="88">
        <v>10</v>
      </c>
      <c r="J28" s="88">
        <v>20</v>
      </c>
      <c r="K28" s="88">
        <v>408</v>
      </c>
      <c r="L28" s="88">
        <v>1350</v>
      </c>
    </row>
    <row r="29" spans="1:12">
      <c r="A29" s="88">
        <v>26</v>
      </c>
      <c r="B29" s="88" t="s">
        <v>132</v>
      </c>
      <c r="C29" s="88" t="s">
        <v>31</v>
      </c>
      <c r="D29" s="88" t="s">
        <v>31</v>
      </c>
      <c r="E29" s="88" t="s">
        <v>31</v>
      </c>
      <c r="F29" s="88" t="s">
        <v>31</v>
      </c>
      <c r="G29" s="88" t="s">
        <v>31</v>
      </c>
      <c r="H29" s="88" t="s">
        <v>31</v>
      </c>
      <c r="I29" s="88" t="s">
        <v>31</v>
      </c>
      <c r="J29" s="88" t="s">
        <v>31</v>
      </c>
      <c r="K29" s="88" t="s">
        <v>31</v>
      </c>
      <c r="L29" s="88" t="s">
        <v>31</v>
      </c>
    </row>
    <row r="30" spans="1:12">
      <c r="A30" s="88">
        <v>27</v>
      </c>
      <c r="B30" s="88" t="s">
        <v>133</v>
      </c>
      <c r="C30" s="88">
        <v>65</v>
      </c>
      <c r="D30" s="88">
        <v>256</v>
      </c>
      <c r="E30" s="88">
        <v>112</v>
      </c>
      <c r="F30" s="88">
        <v>336</v>
      </c>
      <c r="G30" s="88">
        <v>12</v>
      </c>
      <c r="H30" s="88">
        <v>50</v>
      </c>
      <c r="I30" s="88">
        <v>4</v>
      </c>
      <c r="J30" s="88">
        <v>3</v>
      </c>
      <c r="K30" s="88">
        <v>913</v>
      </c>
      <c r="L30" s="88">
        <v>645</v>
      </c>
    </row>
    <row r="31" spans="1:12">
      <c r="A31" s="88">
        <v>28</v>
      </c>
      <c r="B31" s="88" t="s">
        <v>134</v>
      </c>
      <c r="C31" s="88">
        <v>98</v>
      </c>
      <c r="D31" s="88">
        <v>294</v>
      </c>
      <c r="E31" s="88">
        <v>112</v>
      </c>
      <c r="F31" s="88">
        <v>224</v>
      </c>
      <c r="G31" s="88">
        <v>8</v>
      </c>
      <c r="H31" s="88">
        <v>22</v>
      </c>
      <c r="I31" s="88" t="s">
        <v>31</v>
      </c>
      <c r="J31" s="88" t="s">
        <v>31</v>
      </c>
      <c r="K31" s="88">
        <v>218</v>
      </c>
      <c r="L31" s="88">
        <v>540</v>
      </c>
    </row>
    <row r="32" spans="1:12" ht="27.75" customHeight="1">
      <c r="B32" s="7" t="s">
        <v>6</v>
      </c>
      <c r="C32" s="7">
        <v>1191</v>
      </c>
      <c r="D32" s="7">
        <v>4320</v>
      </c>
      <c r="E32" s="7">
        <v>1650</v>
      </c>
      <c r="F32" s="7">
        <v>4801</v>
      </c>
      <c r="G32" s="7">
        <v>164</v>
      </c>
      <c r="H32" s="7">
        <v>782</v>
      </c>
      <c r="I32" s="7">
        <v>74</v>
      </c>
      <c r="J32" s="7">
        <v>110</v>
      </c>
      <c r="K32" s="7">
        <v>3789</v>
      </c>
      <c r="L32" s="7">
        <v>9930</v>
      </c>
    </row>
    <row r="34" spans="1:12">
      <c r="B34" s="127" t="s">
        <v>9</v>
      </c>
      <c r="C34" s="125">
        <f>C32/28</f>
        <v>42.535714285714285</v>
      </c>
      <c r="D34" s="129">
        <f t="shared" ref="D34:L34" si="0">D32/28</f>
        <v>154.28571428571428</v>
      </c>
      <c r="E34" s="125">
        <f t="shared" si="0"/>
        <v>58.928571428571431</v>
      </c>
      <c r="F34" s="130">
        <f t="shared" si="0"/>
        <v>171.46428571428572</v>
      </c>
      <c r="G34" s="125">
        <f t="shared" si="0"/>
        <v>5.8571428571428568</v>
      </c>
      <c r="H34" s="131">
        <f t="shared" si="0"/>
        <v>27.928571428571427</v>
      </c>
      <c r="I34" s="125">
        <f t="shared" si="0"/>
        <v>2.6428571428571428</v>
      </c>
      <c r="J34" s="132">
        <f t="shared" si="0"/>
        <v>3.9285714285714284</v>
      </c>
      <c r="K34" s="125">
        <f t="shared" si="0"/>
        <v>135.32142857142858</v>
      </c>
      <c r="L34" s="133">
        <f t="shared" si="0"/>
        <v>354.64285714285717</v>
      </c>
    </row>
    <row r="35" spans="1:12">
      <c r="B35" s="134"/>
      <c r="C35" s="87"/>
      <c r="D35" s="87"/>
      <c r="E35" s="87"/>
      <c r="F35" s="87"/>
      <c r="G35" s="87"/>
      <c r="H35" s="87"/>
      <c r="I35" s="87"/>
      <c r="J35" s="87"/>
      <c r="K35" s="87"/>
      <c r="L35" s="87"/>
    </row>
    <row r="37" spans="1:12" ht="31.5" customHeight="1">
      <c r="A37" s="315" t="s">
        <v>135</v>
      </c>
      <c r="B37" s="316"/>
      <c r="C37" s="316"/>
      <c r="D37" s="316"/>
      <c r="E37" s="316"/>
      <c r="F37" s="317"/>
      <c r="G37" s="135"/>
      <c r="H37" s="135"/>
      <c r="I37" s="135"/>
      <c r="J37" s="135"/>
      <c r="K37" s="135"/>
      <c r="L37" s="135"/>
    </row>
    <row r="38" spans="1:12">
      <c r="A38" s="318" t="s">
        <v>0</v>
      </c>
      <c r="B38" s="318" t="s">
        <v>1</v>
      </c>
      <c r="C38" s="319" t="s">
        <v>48</v>
      </c>
      <c r="D38" s="320"/>
      <c r="E38" s="321" t="s">
        <v>74</v>
      </c>
      <c r="F38" s="322"/>
    </row>
    <row r="39" spans="1:12">
      <c r="A39" s="305"/>
      <c r="B39" s="305"/>
      <c r="C39" s="121" t="s">
        <v>7</v>
      </c>
      <c r="D39" s="121" t="s">
        <v>8</v>
      </c>
      <c r="E39" s="124" t="s">
        <v>7</v>
      </c>
      <c r="F39" s="124" t="s">
        <v>8</v>
      </c>
    </row>
    <row r="40" spans="1:12">
      <c r="A40" s="88">
        <v>1</v>
      </c>
      <c r="B40" s="88" t="s">
        <v>109</v>
      </c>
      <c r="C40" s="5">
        <v>80</v>
      </c>
      <c r="D40" s="5">
        <v>350</v>
      </c>
      <c r="E40" s="5">
        <v>80</v>
      </c>
      <c r="F40" s="5">
        <v>350</v>
      </c>
    </row>
    <row r="41" spans="1:12">
      <c r="A41" s="88">
        <v>2</v>
      </c>
      <c r="B41" s="88" t="s">
        <v>112</v>
      </c>
      <c r="C41" s="5">
        <v>40</v>
      </c>
      <c r="D41" s="5">
        <v>520</v>
      </c>
      <c r="E41" s="5">
        <v>40</v>
      </c>
      <c r="F41" s="5">
        <v>520</v>
      </c>
    </row>
    <row r="42" spans="1:12">
      <c r="A42" s="88">
        <v>3</v>
      </c>
      <c r="B42" s="88" t="s">
        <v>117</v>
      </c>
      <c r="C42" s="5">
        <v>45</v>
      </c>
      <c r="D42" s="5">
        <v>225</v>
      </c>
      <c r="E42" s="5">
        <v>45</v>
      </c>
      <c r="F42" s="5">
        <v>225</v>
      </c>
    </row>
    <row r="43" spans="1:12" ht="31.5" customHeight="1">
      <c r="B43" s="90" t="s">
        <v>6</v>
      </c>
      <c r="C43" s="7">
        <v>165</v>
      </c>
      <c r="D43" s="7">
        <v>1095</v>
      </c>
      <c r="E43" s="7">
        <v>165</v>
      </c>
      <c r="F43" s="7">
        <v>1095</v>
      </c>
    </row>
    <row r="45" spans="1:12">
      <c r="B45" s="127" t="s">
        <v>9</v>
      </c>
      <c r="C45" s="125">
        <f>C43/28</f>
        <v>5.8928571428571432</v>
      </c>
      <c r="D45" s="130">
        <f>D43/28</f>
        <v>39.107142857142854</v>
      </c>
      <c r="E45" s="136">
        <f t="shared" ref="E45:F45" si="1">E43/28</f>
        <v>5.8928571428571432</v>
      </c>
      <c r="F45" s="133">
        <f t="shared" si="1"/>
        <v>39.107142857142854</v>
      </c>
    </row>
  </sheetData>
  <mergeCells count="13">
    <mergeCell ref="A37:F37"/>
    <mergeCell ref="A38:A39"/>
    <mergeCell ref="B38:B39"/>
    <mergeCell ref="C38:D38"/>
    <mergeCell ref="E38:F38"/>
    <mergeCell ref="A1:L1"/>
    <mergeCell ref="A2:A3"/>
    <mergeCell ref="B2:B3"/>
    <mergeCell ref="C2:D2"/>
    <mergeCell ref="E2:F2"/>
    <mergeCell ref="G2:H2"/>
    <mergeCell ref="I2:J2"/>
    <mergeCell ref="K2:L2"/>
  </mergeCells>
  <pageMargins left="0.7" right="0.7" top="0.75" bottom="0.25" header="0.3" footer="0.3"/>
  <pageSetup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58"/>
  <sheetViews>
    <sheetView topLeftCell="A31" workbookViewId="0">
      <selection activeCell="J51" sqref="J51"/>
    </sheetView>
  </sheetViews>
  <sheetFormatPr defaultRowHeight="15"/>
  <cols>
    <col min="1" max="1" width="6.85546875" customWidth="1"/>
    <col min="2" max="2" width="14.140625" customWidth="1"/>
    <col min="6" max="6" width="10.140625" customWidth="1"/>
  </cols>
  <sheetData>
    <row r="1" spans="1:14">
      <c r="A1" s="323" t="s">
        <v>136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135"/>
      <c r="N1" s="135"/>
    </row>
    <row r="2" spans="1:14">
      <c r="A2" s="304" t="s">
        <v>0</v>
      </c>
      <c r="B2" s="304" t="s">
        <v>1</v>
      </c>
      <c r="C2" s="306" t="s">
        <v>2</v>
      </c>
      <c r="D2" s="306"/>
      <c r="E2" s="307" t="s">
        <v>48</v>
      </c>
      <c r="F2" s="308"/>
      <c r="G2" s="309" t="s">
        <v>4</v>
      </c>
      <c r="H2" s="310"/>
      <c r="I2" s="311" t="s">
        <v>5</v>
      </c>
      <c r="J2" s="312"/>
      <c r="K2" s="313" t="s">
        <v>74</v>
      </c>
      <c r="L2" s="314"/>
    </row>
    <row r="3" spans="1:14">
      <c r="A3" s="305"/>
      <c r="B3" s="305"/>
      <c r="C3" s="120" t="s">
        <v>7</v>
      </c>
      <c r="D3" s="120" t="s">
        <v>8</v>
      </c>
      <c r="E3" s="121" t="s">
        <v>7</v>
      </c>
      <c r="F3" s="121" t="s">
        <v>8</v>
      </c>
      <c r="G3" s="122" t="s">
        <v>7</v>
      </c>
      <c r="H3" s="122" t="s">
        <v>8</v>
      </c>
      <c r="I3" s="123" t="s">
        <v>7</v>
      </c>
      <c r="J3" s="123" t="s">
        <v>8</v>
      </c>
      <c r="K3" s="124" t="s">
        <v>7</v>
      </c>
      <c r="L3" s="124" t="s">
        <v>8</v>
      </c>
    </row>
    <row r="4" spans="1:14">
      <c r="A4" s="88">
        <v>1</v>
      </c>
      <c r="B4" s="88" t="s">
        <v>137</v>
      </c>
      <c r="C4" s="88" t="s">
        <v>31</v>
      </c>
      <c r="D4" s="88" t="s">
        <v>31</v>
      </c>
      <c r="E4" s="88" t="s">
        <v>31</v>
      </c>
      <c r="F4" s="88" t="s">
        <v>31</v>
      </c>
      <c r="G4" s="88" t="s">
        <v>31</v>
      </c>
      <c r="H4" s="88" t="s">
        <v>31</v>
      </c>
      <c r="I4" s="88" t="s">
        <v>31</v>
      </c>
      <c r="J4" s="88" t="s">
        <v>31</v>
      </c>
      <c r="K4" s="88" t="s">
        <v>31</v>
      </c>
      <c r="L4" s="88" t="s">
        <v>31</v>
      </c>
    </row>
    <row r="5" spans="1:14">
      <c r="A5" s="88">
        <v>2</v>
      </c>
      <c r="B5" s="88" t="s">
        <v>138</v>
      </c>
      <c r="C5" s="88">
        <v>100</v>
      </c>
      <c r="D5" s="88">
        <v>300</v>
      </c>
      <c r="E5" s="88">
        <v>250</v>
      </c>
      <c r="F5" s="88">
        <v>700</v>
      </c>
      <c r="G5" s="88">
        <v>15</v>
      </c>
      <c r="H5" s="88">
        <v>75</v>
      </c>
      <c r="I5" s="88" t="s">
        <v>31</v>
      </c>
      <c r="J5" s="88" t="s">
        <v>31</v>
      </c>
      <c r="K5" s="88">
        <v>365</v>
      </c>
      <c r="L5" s="88">
        <v>1075</v>
      </c>
    </row>
    <row r="6" spans="1:14">
      <c r="A6" s="88">
        <v>3</v>
      </c>
      <c r="B6" s="88" t="s">
        <v>139</v>
      </c>
      <c r="C6" s="88" t="s">
        <v>31</v>
      </c>
      <c r="D6" s="88" t="s">
        <v>31</v>
      </c>
      <c r="E6" s="88" t="s">
        <v>31</v>
      </c>
      <c r="F6" s="88" t="s">
        <v>31</v>
      </c>
      <c r="G6" s="88" t="s">
        <v>31</v>
      </c>
      <c r="H6" s="88" t="s">
        <v>31</v>
      </c>
      <c r="I6" s="88" t="s">
        <v>31</v>
      </c>
      <c r="J6" s="88" t="s">
        <v>31</v>
      </c>
      <c r="K6" s="88" t="s">
        <v>31</v>
      </c>
      <c r="L6" s="88" t="s">
        <v>31</v>
      </c>
    </row>
    <row r="7" spans="1:14">
      <c r="A7" s="88">
        <v>4</v>
      </c>
      <c r="B7" s="88" t="s">
        <v>140</v>
      </c>
      <c r="C7" s="88" t="s">
        <v>31</v>
      </c>
      <c r="D7" s="88" t="s">
        <v>31</v>
      </c>
      <c r="E7" s="88" t="s">
        <v>31</v>
      </c>
      <c r="F7" s="88" t="s">
        <v>31</v>
      </c>
      <c r="G7" s="88" t="s">
        <v>31</v>
      </c>
      <c r="H7" s="88" t="s">
        <v>31</v>
      </c>
      <c r="I7" s="88" t="s">
        <v>31</v>
      </c>
      <c r="J7" s="88" t="s">
        <v>31</v>
      </c>
      <c r="K7" s="88" t="s">
        <v>31</v>
      </c>
      <c r="L7" s="88" t="s">
        <v>31</v>
      </c>
    </row>
    <row r="8" spans="1:14">
      <c r="A8" s="88">
        <v>5</v>
      </c>
      <c r="B8" s="88" t="s">
        <v>141</v>
      </c>
      <c r="C8" s="88">
        <v>35</v>
      </c>
      <c r="D8" s="88">
        <v>100</v>
      </c>
      <c r="E8" s="88">
        <v>80</v>
      </c>
      <c r="F8" s="88">
        <v>150</v>
      </c>
      <c r="G8" s="88">
        <v>20</v>
      </c>
      <c r="H8" s="88">
        <v>90</v>
      </c>
      <c r="I8" s="88">
        <v>6</v>
      </c>
      <c r="J8" s="88">
        <v>10</v>
      </c>
      <c r="K8" s="88">
        <v>136</v>
      </c>
      <c r="L8" s="88">
        <v>350</v>
      </c>
    </row>
    <row r="9" spans="1:14">
      <c r="A9" s="88">
        <v>6</v>
      </c>
      <c r="B9" s="88" t="s">
        <v>142</v>
      </c>
      <c r="C9" s="88">
        <v>36</v>
      </c>
      <c r="D9" s="88">
        <v>110</v>
      </c>
      <c r="E9" s="88">
        <v>57</v>
      </c>
      <c r="F9" s="88">
        <v>160</v>
      </c>
      <c r="G9" s="88">
        <v>6</v>
      </c>
      <c r="H9" s="88">
        <v>30</v>
      </c>
      <c r="I9" s="88">
        <v>4</v>
      </c>
      <c r="J9" s="88">
        <v>8</v>
      </c>
      <c r="K9" s="88">
        <v>103</v>
      </c>
      <c r="L9" s="88">
        <v>308</v>
      </c>
    </row>
    <row r="10" spans="1:14">
      <c r="A10" s="88">
        <v>7</v>
      </c>
      <c r="B10" s="88" t="s">
        <v>143</v>
      </c>
      <c r="C10" s="88" t="s">
        <v>31</v>
      </c>
      <c r="D10" s="88" t="s">
        <v>31</v>
      </c>
      <c r="E10" s="88" t="s">
        <v>31</v>
      </c>
      <c r="F10" s="88" t="s">
        <v>31</v>
      </c>
      <c r="G10" s="88" t="s">
        <v>31</v>
      </c>
      <c r="H10" s="88" t="s">
        <v>31</v>
      </c>
      <c r="I10" s="88" t="s">
        <v>31</v>
      </c>
      <c r="J10" s="88" t="s">
        <v>31</v>
      </c>
      <c r="K10" s="88" t="s">
        <v>31</v>
      </c>
      <c r="L10" s="88" t="s">
        <v>31</v>
      </c>
    </row>
    <row r="11" spans="1:14">
      <c r="A11" s="88">
        <v>8</v>
      </c>
      <c r="B11" s="88" t="s">
        <v>144</v>
      </c>
      <c r="C11" s="88">
        <v>32</v>
      </c>
      <c r="D11" s="88">
        <v>95</v>
      </c>
      <c r="E11" s="88">
        <v>53</v>
      </c>
      <c r="F11" s="88">
        <v>148</v>
      </c>
      <c r="G11" s="88">
        <v>7</v>
      </c>
      <c r="H11" s="88">
        <v>32</v>
      </c>
      <c r="I11" s="88">
        <v>8</v>
      </c>
      <c r="J11" s="88">
        <v>12</v>
      </c>
      <c r="K11" s="88">
        <v>100</v>
      </c>
      <c r="L11" s="88">
        <v>287</v>
      </c>
    </row>
    <row r="12" spans="1:14">
      <c r="A12" s="88">
        <v>9</v>
      </c>
      <c r="B12" s="88" t="s">
        <v>145</v>
      </c>
      <c r="C12" s="88" t="s">
        <v>31</v>
      </c>
      <c r="D12" s="88" t="s">
        <v>31</v>
      </c>
      <c r="E12" s="88" t="s">
        <v>31</v>
      </c>
      <c r="F12" s="88" t="s">
        <v>31</v>
      </c>
      <c r="G12" s="88" t="s">
        <v>31</v>
      </c>
      <c r="H12" s="88" t="s">
        <v>31</v>
      </c>
      <c r="I12" s="88" t="s">
        <v>31</v>
      </c>
      <c r="J12" s="88" t="s">
        <v>31</v>
      </c>
      <c r="K12" s="88" t="s">
        <v>31</v>
      </c>
      <c r="L12" s="88" t="s">
        <v>31</v>
      </c>
    </row>
    <row r="13" spans="1:14">
      <c r="A13" s="88">
        <v>10</v>
      </c>
      <c r="B13" s="88" t="s">
        <v>146</v>
      </c>
      <c r="C13" s="88" t="s">
        <v>31</v>
      </c>
      <c r="D13" s="88" t="s">
        <v>31</v>
      </c>
      <c r="E13" s="88" t="s">
        <v>31</v>
      </c>
      <c r="F13" s="88" t="s">
        <v>31</v>
      </c>
      <c r="G13" s="88" t="s">
        <v>31</v>
      </c>
      <c r="H13" s="88" t="s">
        <v>31</v>
      </c>
      <c r="I13" s="88" t="s">
        <v>31</v>
      </c>
      <c r="J13" s="88" t="s">
        <v>31</v>
      </c>
      <c r="K13" s="88" t="s">
        <v>31</v>
      </c>
      <c r="L13" s="88" t="s">
        <v>31</v>
      </c>
    </row>
    <row r="14" spans="1:14">
      <c r="A14" s="88">
        <v>11</v>
      </c>
      <c r="B14" s="88" t="s">
        <v>147</v>
      </c>
      <c r="C14" s="88" t="s">
        <v>31</v>
      </c>
      <c r="D14" s="88" t="s">
        <v>31</v>
      </c>
      <c r="E14" s="88" t="s">
        <v>31</v>
      </c>
      <c r="F14" s="88" t="s">
        <v>31</v>
      </c>
      <c r="G14" s="88" t="s">
        <v>31</v>
      </c>
      <c r="H14" s="88" t="s">
        <v>31</v>
      </c>
      <c r="I14" s="88" t="s">
        <v>31</v>
      </c>
      <c r="J14" s="88" t="s">
        <v>31</v>
      </c>
      <c r="K14" s="88" t="s">
        <v>31</v>
      </c>
      <c r="L14" s="88" t="s">
        <v>31</v>
      </c>
    </row>
    <row r="15" spans="1:14">
      <c r="A15" s="88">
        <v>12</v>
      </c>
      <c r="B15" s="88" t="s">
        <v>148</v>
      </c>
      <c r="C15" s="88" t="s">
        <v>31</v>
      </c>
      <c r="D15" s="88" t="s">
        <v>31</v>
      </c>
      <c r="E15" s="88" t="s">
        <v>31</v>
      </c>
      <c r="F15" s="88" t="s">
        <v>31</v>
      </c>
      <c r="G15" s="88" t="s">
        <v>31</v>
      </c>
      <c r="H15" s="88" t="s">
        <v>31</v>
      </c>
      <c r="I15" s="88" t="s">
        <v>31</v>
      </c>
      <c r="J15" s="88" t="s">
        <v>31</v>
      </c>
      <c r="K15" s="88" t="s">
        <v>31</v>
      </c>
      <c r="L15" s="88" t="s">
        <v>31</v>
      </c>
    </row>
    <row r="16" spans="1:14">
      <c r="A16" s="304">
        <v>13</v>
      </c>
      <c r="B16" s="304" t="s">
        <v>149</v>
      </c>
      <c r="C16" s="88" t="s">
        <v>31</v>
      </c>
      <c r="D16" s="88" t="s">
        <v>31</v>
      </c>
      <c r="E16" s="88">
        <v>71</v>
      </c>
      <c r="F16" s="88">
        <v>253</v>
      </c>
      <c r="G16" s="88" t="s">
        <v>31</v>
      </c>
      <c r="H16" s="88" t="s">
        <v>31</v>
      </c>
      <c r="I16" s="88" t="s">
        <v>31</v>
      </c>
      <c r="J16" s="88" t="s">
        <v>31</v>
      </c>
      <c r="K16" s="88">
        <v>71</v>
      </c>
      <c r="L16" s="88">
        <v>253</v>
      </c>
    </row>
    <row r="17" spans="1:12">
      <c r="A17" s="305"/>
      <c r="B17" s="305"/>
      <c r="C17" s="88">
        <v>64</v>
      </c>
      <c r="D17" s="88">
        <v>210</v>
      </c>
      <c r="E17" s="88">
        <v>43</v>
      </c>
      <c r="F17" s="88">
        <v>110</v>
      </c>
      <c r="G17" s="88" t="s">
        <v>31</v>
      </c>
      <c r="H17" s="88" t="s">
        <v>31</v>
      </c>
      <c r="I17" s="88" t="s">
        <v>31</v>
      </c>
      <c r="J17" s="88" t="s">
        <v>31</v>
      </c>
      <c r="K17" s="88">
        <v>107</v>
      </c>
      <c r="L17" s="88">
        <v>320</v>
      </c>
    </row>
    <row r="18" spans="1:12">
      <c r="A18" s="304">
        <v>14</v>
      </c>
      <c r="B18" s="304" t="s">
        <v>150</v>
      </c>
      <c r="C18" s="88">
        <v>29</v>
      </c>
      <c r="D18" s="88">
        <v>132</v>
      </c>
      <c r="E18" s="88">
        <v>40</v>
      </c>
      <c r="F18" s="88">
        <v>120</v>
      </c>
      <c r="G18" s="88" t="s">
        <v>31</v>
      </c>
      <c r="H18" s="88" t="s">
        <v>31</v>
      </c>
      <c r="I18" s="88" t="s">
        <v>31</v>
      </c>
      <c r="J18" s="88" t="s">
        <v>31</v>
      </c>
      <c r="K18" s="88">
        <v>69</v>
      </c>
      <c r="L18" s="88">
        <v>252</v>
      </c>
    </row>
    <row r="19" spans="1:12">
      <c r="A19" s="305"/>
      <c r="B19" s="305"/>
      <c r="C19" s="88">
        <v>38</v>
      </c>
      <c r="D19" s="88">
        <v>152</v>
      </c>
      <c r="E19" s="88">
        <v>110</v>
      </c>
      <c r="F19" s="88">
        <v>330</v>
      </c>
      <c r="G19" s="88">
        <v>17</v>
      </c>
      <c r="H19" s="88">
        <v>85</v>
      </c>
      <c r="I19" s="88">
        <v>14</v>
      </c>
      <c r="J19" s="88">
        <v>20</v>
      </c>
      <c r="K19" s="88">
        <v>179</v>
      </c>
      <c r="L19" s="88">
        <v>587</v>
      </c>
    </row>
    <row r="20" spans="1:12">
      <c r="A20" s="88">
        <v>15</v>
      </c>
      <c r="B20" s="88" t="s">
        <v>151</v>
      </c>
      <c r="C20" s="88" t="s">
        <v>31</v>
      </c>
      <c r="D20" s="88" t="s">
        <v>31</v>
      </c>
      <c r="E20" s="88" t="s">
        <v>31</v>
      </c>
      <c r="F20" s="88" t="s">
        <v>31</v>
      </c>
      <c r="G20" s="88" t="s">
        <v>31</v>
      </c>
      <c r="H20" s="88" t="s">
        <v>31</v>
      </c>
      <c r="I20" s="88" t="s">
        <v>31</v>
      </c>
      <c r="J20" s="88" t="s">
        <v>31</v>
      </c>
      <c r="K20" s="88" t="s">
        <v>31</v>
      </c>
      <c r="L20" s="88" t="s">
        <v>31</v>
      </c>
    </row>
    <row r="21" spans="1:12">
      <c r="A21" s="88">
        <v>16</v>
      </c>
      <c r="B21" s="88" t="s">
        <v>152</v>
      </c>
      <c r="C21" s="88" t="s">
        <v>31</v>
      </c>
      <c r="D21" s="88" t="s">
        <v>31</v>
      </c>
      <c r="E21" s="88" t="s">
        <v>31</v>
      </c>
      <c r="F21" s="88" t="s">
        <v>31</v>
      </c>
      <c r="G21" s="88" t="s">
        <v>31</v>
      </c>
      <c r="H21" s="88" t="s">
        <v>31</v>
      </c>
      <c r="I21" s="88" t="s">
        <v>31</v>
      </c>
      <c r="J21" s="88" t="s">
        <v>31</v>
      </c>
      <c r="K21" s="88" t="s">
        <v>31</v>
      </c>
      <c r="L21" s="88" t="s">
        <v>31</v>
      </c>
    </row>
    <row r="22" spans="1:12">
      <c r="A22" s="88">
        <v>17</v>
      </c>
      <c r="B22" s="88" t="s">
        <v>153</v>
      </c>
      <c r="C22" s="88" t="s">
        <v>31</v>
      </c>
      <c r="D22" s="88" t="s">
        <v>31</v>
      </c>
      <c r="E22" s="88" t="s">
        <v>31</v>
      </c>
      <c r="F22" s="88" t="s">
        <v>31</v>
      </c>
      <c r="G22" s="88" t="s">
        <v>31</v>
      </c>
      <c r="H22" s="88" t="s">
        <v>31</v>
      </c>
      <c r="I22" s="88" t="s">
        <v>31</v>
      </c>
      <c r="J22" s="88" t="s">
        <v>31</v>
      </c>
      <c r="K22" s="88" t="s">
        <v>31</v>
      </c>
      <c r="L22" s="88" t="s">
        <v>31</v>
      </c>
    </row>
    <row r="23" spans="1:12">
      <c r="A23" s="304">
        <v>18</v>
      </c>
      <c r="B23" s="304" t="s">
        <v>154</v>
      </c>
      <c r="C23" s="88">
        <v>30</v>
      </c>
      <c r="D23" s="88">
        <v>120</v>
      </c>
      <c r="E23" s="88">
        <v>62</v>
      </c>
      <c r="F23" s="88">
        <v>186</v>
      </c>
      <c r="G23" s="88">
        <v>6</v>
      </c>
      <c r="H23" s="88">
        <v>30</v>
      </c>
      <c r="I23" s="88" t="s">
        <v>31</v>
      </c>
      <c r="J23" s="88" t="s">
        <v>31</v>
      </c>
      <c r="K23" s="88">
        <v>98</v>
      </c>
      <c r="L23" s="88">
        <v>336</v>
      </c>
    </row>
    <row r="24" spans="1:12">
      <c r="A24" s="305"/>
      <c r="B24" s="305"/>
      <c r="C24" s="88">
        <v>100</v>
      </c>
      <c r="D24" s="88">
        <v>400</v>
      </c>
      <c r="E24" s="88">
        <v>178</v>
      </c>
      <c r="F24" s="88">
        <v>400</v>
      </c>
      <c r="G24" s="88" t="s">
        <v>31</v>
      </c>
      <c r="H24" s="88" t="s">
        <v>31</v>
      </c>
      <c r="I24" s="88" t="s">
        <v>31</v>
      </c>
      <c r="J24" s="88" t="s">
        <v>31</v>
      </c>
      <c r="K24" s="88">
        <v>278</v>
      </c>
      <c r="L24" s="88">
        <v>800</v>
      </c>
    </row>
    <row r="25" spans="1:12">
      <c r="A25" s="304">
        <v>19</v>
      </c>
      <c r="B25" s="304" t="s">
        <v>155</v>
      </c>
      <c r="C25" s="88">
        <v>80</v>
      </c>
      <c r="D25" s="88">
        <v>320</v>
      </c>
      <c r="E25" s="88">
        <v>150</v>
      </c>
      <c r="F25" s="88">
        <v>350</v>
      </c>
      <c r="G25" s="88">
        <v>15</v>
      </c>
      <c r="H25" s="88">
        <v>75</v>
      </c>
      <c r="I25" s="88" t="s">
        <v>31</v>
      </c>
      <c r="J25" s="88" t="s">
        <v>31</v>
      </c>
      <c r="K25" s="88">
        <v>245</v>
      </c>
      <c r="L25" s="88">
        <v>745</v>
      </c>
    </row>
    <row r="26" spans="1:12">
      <c r="A26" s="305"/>
      <c r="B26" s="305"/>
      <c r="C26" s="88">
        <v>180</v>
      </c>
      <c r="D26" s="88">
        <v>510</v>
      </c>
      <c r="E26" s="88">
        <v>250</v>
      </c>
      <c r="F26" s="88">
        <v>700</v>
      </c>
      <c r="G26" s="88">
        <v>15</v>
      </c>
      <c r="H26" s="88">
        <v>75</v>
      </c>
      <c r="I26" s="88" t="s">
        <v>31</v>
      </c>
      <c r="J26" s="88" t="s">
        <v>31</v>
      </c>
      <c r="K26" s="88">
        <v>447</v>
      </c>
      <c r="L26" s="88">
        <v>1295</v>
      </c>
    </row>
    <row r="27" spans="1:12">
      <c r="A27" s="88">
        <v>20</v>
      </c>
      <c r="B27" s="88" t="s">
        <v>156</v>
      </c>
      <c r="C27" s="88">
        <v>12</v>
      </c>
      <c r="D27" s="88">
        <v>60</v>
      </c>
      <c r="E27" s="88">
        <v>47</v>
      </c>
      <c r="F27" s="88">
        <v>118</v>
      </c>
      <c r="G27" s="88">
        <v>6</v>
      </c>
      <c r="H27" s="88">
        <v>32</v>
      </c>
      <c r="I27" s="88">
        <v>4</v>
      </c>
      <c r="J27" s="88">
        <v>8</v>
      </c>
      <c r="K27" s="88">
        <v>69</v>
      </c>
      <c r="L27" s="88">
        <v>218</v>
      </c>
    </row>
    <row r="28" spans="1:12">
      <c r="A28" s="88">
        <v>21</v>
      </c>
      <c r="B28" s="88" t="s">
        <v>157</v>
      </c>
      <c r="C28" s="88">
        <v>48</v>
      </c>
      <c r="D28" s="88">
        <v>100</v>
      </c>
      <c r="E28" s="88">
        <v>68</v>
      </c>
      <c r="F28" s="88">
        <v>100</v>
      </c>
      <c r="G28" s="88">
        <v>10</v>
      </c>
      <c r="H28" s="88">
        <v>80</v>
      </c>
      <c r="I28" s="88">
        <v>2</v>
      </c>
      <c r="J28" s="88">
        <v>3</v>
      </c>
      <c r="K28" s="88">
        <v>120</v>
      </c>
      <c r="L28" s="88">
        <v>283</v>
      </c>
    </row>
    <row r="29" spans="1:12">
      <c r="A29" s="88">
        <v>22</v>
      </c>
      <c r="B29" s="88" t="s">
        <v>158</v>
      </c>
      <c r="C29" s="88">
        <v>40</v>
      </c>
      <c r="D29" s="88">
        <v>160</v>
      </c>
      <c r="E29" s="88">
        <v>60</v>
      </c>
      <c r="F29" s="88">
        <v>180</v>
      </c>
      <c r="G29" s="88" t="s">
        <v>31</v>
      </c>
      <c r="H29" s="88" t="s">
        <v>31</v>
      </c>
      <c r="I29" s="88" t="s">
        <v>31</v>
      </c>
      <c r="J29" s="88" t="s">
        <v>31</v>
      </c>
      <c r="K29" s="88">
        <v>100</v>
      </c>
      <c r="L29" s="88">
        <v>340</v>
      </c>
    </row>
    <row r="30" spans="1:12">
      <c r="A30" s="88">
        <v>23</v>
      </c>
      <c r="B30" s="88" t="s">
        <v>159</v>
      </c>
      <c r="C30" s="88">
        <v>70</v>
      </c>
      <c r="D30" s="88">
        <v>280</v>
      </c>
      <c r="E30" s="88">
        <v>100</v>
      </c>
      <c r="F30" s="88">
        <v>300</v>
      </c>
      <c r="G30" s="88" t="s">
        <v>31</v>
      </c>
      <c r="H30" s="88" t="s">
        <v>31</v>
      </c>
      <c r="I30" s="88" t="s">
        <v>31</v>
      </c>
      <c r="J30" s="88" t="s">
        <v>31</v>
      </c>
      <c r="K30" s="88">
        <v>170</v>
      </c>
      <c r="L30" s="88">
        <v>580</v>
      </c>
    </row>
    <row r="31" spans="1:12">
      <c r="A31" s="88">
        <v>24</v>
      </c>
      <c r="B31" s="88" t="s">
        <v>160</v>
      </c>
      <c r="C31" s="88">
        <v>67</v>
      </c>
      <c r="D31" s="88">
        <v>245</v>
      </c>
      <c r="E31" s="88">
        <v>80</v>
      </c>
      <c r="F31" s="88">
        <v>240</v>
      </c>
      <c r="G31" s="88">
        <v>17</v>
      </c>
      <c r="H31" s="88">
        <v>85</v>
      </c>
      <c r="I31" s="88" t="s">
        <v>31</v>
      </c>
      <c r="J31" s="88" t="s">
        <v>31</v>
      </c>
      <c r="K31" s="88">
        <v>164</v>
      </c>
      <c r="L31" s="88">
        <v>570</v>
      </c>
    </row>
    <row r="32" spans="1:12">
      <c r="A32" s="88">
        <v>25</v>
      </c>
      <c r="B32" s="88" t="s">
        <v>161</v>
      </c>
      <c r="C32" s="88">
        <v>40</v>
      </c>
      <c r="D32" s="88">
        <v>160</v>
      </c>
      <c r="E32" s="88">
        <v>75</v>
      </c>
      <c r="F32" s="88">
        <v>220</v>
      </c>
      <c r="G32" s="88">
        <v>15</v>
      </c>
      <c r="H32" s="88">
        <v>75</v>
      </c>
      <c r="I32" s="88">
        <v>5</v>
      </c>
      <c r="J32" s="88">
        <v>10</v>
      </c>
      <c r="K32" s="88">
        <v>135</v>
      </c>
      <c r="L32" s="88">
        <v>465</v>
      </c>
    </row>
    <row r="33" spans="1:12">
      <c r="A33" s="88">
        <v>26</v>
      </c>
      <c r="B33" s="88" t="s">
        <v>162</v>
      </c>
      <c r="C33" s="88">
        <v>30</v>
      </c>
      <c r="D33" s="88">
        <v>120</v>
      </c>
      <c r="E33" s="88">
        <v>37</v>
      </c>
      <c r="F33" s="88">
        <v>90</v>
      </c>
      <c r="G33" s="88" t="s">
        <v>31</v>
      </c>
      <c r="H33" s="88" t="s">
        <v>31</v>
      </c>
      <c r="I33" s="88" t="s">
        <v>31</v>
      </c>
      <c r="J33" s="88" t="s">
        <v>31</v>
      </c>
      <c r="K33" s="88">
        <v>67</v>
      </c>
      <c r="L33" s="88">
        <v>210</v>
      </c>
    </row>
    <row r="34" spans="1:12">
      <c r="A34" s="88">
        <v>27</v>
      </c>
      <c r="B34" s="88" t="s">
        <v>163</v>
      </c>
      <c r="C34" s="88">
        <v>47</v>
      </c>
      <c r="D34" s="88">
        <v>162</v>
      </c>
      <c r="E34" s="88">
        <v>100</v>
      </c>
      <c r="F34" s="88">
        <v>280</v>
      </c>
      <c r="G34" s="88">
        <v>23</v>
      </c>
      <c r="H34" s="88">
        <v>118</v>
      </c>
      <c r="I34" s="88">
        <v>4</v>
      </c>
      <c r="J34" s="88">
        <v>5</v>
      </c>
      <c r="K34" s="88">
        <v>169</v>
      </c>
      <c r="L34" s="88">
        <v>562</v>
      </c>
    </row>
    <row r="35" spans="1:12">
      <c r="A35" s="88">
        <v>28</v>
      </c>
      <c r="B35" s="88" t="s">
        <v>164</v>
      </c>
      <c r="C35" s="88">
        <v>30</v>
      </c>
      <c r="D35" s="88">
        <v>115</v>
      </c>
      <c r="E35" s="88">
        <v>56</v>
      </c>
      <c r="F35" s="88">
        <v>140</v>
      </c>
      <c r="G35" s="88" t="s">
        <v>31</v>
      </c>
      <c r="H35" s="88" t="s">
        <v>31</v>
      </c>
      <c r="I35" s="88" t="s">
        <v>31</v>
      </c>
      <c r="J35" s="88" t="s">
        <v>31</v>
      </c>
      <c r="K35" s="88">
        <v>86</v>
      </c>
      <c r="L35" s="88">
        <v>255</v>
      </c>
    </row>
    <row r="36" spans="1:12">
      <c r="A36" s="88">
        <v>29</v>
      </c>
      <c r="B36" s="88" t="s">
        <v>165</v>
      </c>
      <c r="C36" s="88">
        <v>49</v>
      </c>
      <c r="D36" s="88">
        <v>105</v>
      </c>
      <c r="E36" s="88">
        <v>90</v>
      </c>
      <c r="F36" s="88">
        <v>125</v>
      </c>
      <c r="G36" s="88">
        <v>13</v>
      </c>
      <c r="H36" s="88">
        <v>63</v>
      </c>
      <c r="I36" s="88">
        <v>3</v>
      </c>
      <c r="J36" s="88">
        <v>8</v>
      </c>
      <c r="K36" s="88">
        <v>155</v>
      </c>
      <c r="L36" s="88">
        <v>301</v>
      </c>
    </row>
    <row r="37" spans="1:12">
      <c r="A37" s="88">
        <v>30</v>
      </c>
      <c r="B37" s="88" t="s">
        <v>166</v>
      </c>
      <c r="C37" s="88">
        <v>60</v>
      </c>
      <c r="D37" s="88">
        <v>240</v>
      </c>
      <c r="E37" s="88">
        <v>80</v>
      </c>
      <c r="F37" s="88">
        <v>240</v>
      </c>
      <c r="G37" s="88">
        <v>13</v>
      </c>
      <c r="H37" s="88">
        <v>65</v>
      </c>
      <c r="I37" s="88" t="s">
        <v>31</v>
      </c>
      <c r="J37" s="88" t="s">
        <v>31</v>
      </c>
      <c r="K37" s="88">
        <v>153</v>
      </c>
      <c r="L37" s="88">
        <v>545</v>
      </c>
    </row>
    <row r="38" spans="1:12">
      <c r="A38" s="88">
        <v>31</v>
      </c>
      <c r="B38" s="88" t="s">
        <v>167</v>
      </c>
      <c r="C38" s="88">
        <v>30</v>
      </c>
      <c r="D38" s="88">
        <v>120</v>
      </c>
      <c r="E38" s="88">
        <v>37</v>
      </c>
      <c r="F38" s="88">
        <v>105</v>
      </c>
      <c r="G38" s="88" t="s">
        <v>31</v>
      </c>
      <c r="H38" s="88" t="s">
        <v>31</v>
      </c>
      <c r="I38" s="88" t="s">
        <v>31</v>
      </c>
      <c r="J38" s="88" t="s">
        <v>31</v>
      </c>
      <c r="K38" s="88">
        <v>67</v>
      </c>
      <c r="L38" s="88">
        <v>225</v>
      </c>
    </row>
    <row r="39" spans="1:12">
      <c r="A39" s="125"/>
      <c r="B39" s="7" t="s">
        <v>6</v>
      </c>
      <c r="C39" s="126">
        <v>1247</v>
      </c>
      <c r="D39" s="126">
        <v>4316</v>
      </c>
      <c r="E39" s="126">
        <v>2174</v>
      </c>
      <c r="F39" s="126">
        <v>5745</v>
      </c>
      <c r="G39" s="126">
        <v>198</v>
      </c>
      <c r="H39" s="126">
        <v>1010</v>
      </c>
      <c r="I39" s="126">
        <v>50</v>
      </c>
      <c r="J39" s="126">
        <v>84</v>
      </c>
      <c r="K39" s="126">
        <v>3653</v>
      </c>
      <c r="L39" s="126">
        <v>11162</v>
      </c>
    </row>
    <row r="41" spans="1:12">
      <c r="B41" s="127" t="s">
        <v>9</v>
      </c>
      <c r="C41" s="125">
        <f>C39/31</f>
        <v>40.225806451612904</v>
      </c>
      <c r="D41" s="129">
        <f t="shared" ref="D41:L41" si="0">D39/31</f>
        <v>139.2258064516129</v>
      </c>
      <c r="E41" s="125">
        <f t="shared" si="0"/>
        <v>70.129032258064512</v>
      </c>
      <c r="F41" s="130">
        <f t="shared" si="0"/>
        <v>185.32258064516128</v>
      </c>
      <c r="G41" s="125">
        <f t="shared" si="0"/>
        <v>6.387096774193548</v>
      </c>
      <c r="H41" s="131">
        <f t="shared" si="0"/>
        <v>32.58064516129032</v>
      </c>
      <c r="I41" s="125">
        <f t="shared" si="0"/>
        <v>1.6129032258064515</v>
      </c>
      <c r="J41" s="132">
        <f t="shared" si="0"/>
        <v>2.7096774193548385</v>
      </c>
      <c r="K41" s="125">
        <f t="shared" si="0"/>
        <v>117.83870967741936</v>
      </c>
      <c r="L41" s="133">
        <f t="shared" si="0"/>
        <v>360.06451612903226</v>
      </c>
    </row>
    <row r="44" spans="1:12">
      <c r="A44" s="315" t="s">
        <v>168</v>
      </c>
      <c r="B44" s="316"/>
      <c r="C44" s="316"/>
      <c r="D44" s="316"/>
      <c r="E44" s="316"/>
      <c r="F44" s="317"/>
      <c r="G44" s="135"/>
    </row>
    <row r="45" spans="1:12">
      <c r="A45" s="318" t="s">
        <v>0</v>
      </c>
      <c r="B45" s="318" t="s">
        <v>1</v>
      </c>
      <c r="C45" s="319" t="s">
        <v>48</v>
      </c>
      <c r="D45" s="320"/>
      <c r="E45" s="321" t="s">
        <v>74</v>
      </c>
      <c r="F45" s="322"/>
    </row>
    <row r="46" spans="1:12">
      <c r="A46" s="305"/>
      <c r="B46" s="305"/>
      <c r="C46" s="121" t="s">
        <v>7</v>
      </c>
      <c r="D46" s="121" t="s">
        <v>8</v>
      </c>
      <c r="E46" s="124" t="s">
        <v>7</v>
      </c>
      <c r="F46" s="124" t="s">
        <v>8</v>
      </c>
    </row>
    <row r="47" spans="1:12">
      <c r="A47" s="137">
        <v>1</v>
      </c>
      <c r="B47" s="137" t="s">
        <v>155</v>
      </c>
      <c r="C47" s="127">
        <v>60</v>
      </c>
      <c r="D47" s="127">
        <v>300</v>
      </c>
      <c r="E47" s="127">
        <v>60</v>
      </c>
      <c r="F47" s="127">
        <v>300</v>
      </c>
    </row>
    <row r="48" spans="1:12">
      <c r="A48" s="137">
        <v>2</v>
      </c>
      <c r="B48" s="137" t="s">
        <v>159</v>
      </c>
      <c r="C48" s="127">
        <v>22</v>
      </c>
      <c r="D48" s="127">
        <v>110</v>
      </c>
      <c r="E48" s="127">
        <v>22</v>
      </c>
      <c r="F48" s="127">
        <v>110</v>
      </c>
    </row>
    <row r="49" spans="1:6">
      <c r="A49" s="137">
        <v>3</v>
      </c>
      <c r="B49" s="137" t="s">
        <v>160</v>
      </c>
      <c r="C49" s="127">
        <v>28</v>
      </c>
      <c r="D49" s="127">
        <v>140</v>
      </c>
      <c r="E49" s="127">
        <v>28</v>
      </c>
      <c r="F49" s="127">
        <v>140</v>
      </c>
    </row>
    <row r="50" spans="1:6">
      <c r="A50" s="137">
        <v>4</v>
      </c>
      <c r="B50" s="137" t="s">
        <v>161</v>
      </c>
      <c r="C50" s="127">
        <v>15</v>
      </c>
      <c r="D50" s="127">
        <v>75</v>
      </c>
      <c r="E50" s="127">
        <v>15</v>
      </c>
      <c r="F50" s="127">
        <v>75</v>
      </c>
    </row>
    <row r="51" spans="1:6">
      <c r="A51" s="137">
        <v>5</v>
      </c>
      <c r="B51" s="137" t="s">
        <v>162</v>
      </c>
      <c r="C51" s="127">
        <v>18</v>
      </c>
      <c r="D51" s="127">
        <v>90</v>
      </c>
      <c r="E51" s="127">
        <v>18</v>
      </c>
      <c r="F51" s="127">
        <v>90</v>
      </c>
    </row>
    <row r="52" spans="1:6">
      <c r="A52" s="137">
        <v>6</v>
      </c>
      <c r="B52" s="137" t="s">
        <v>163</v>
      </c>
      <c r="C52" s="127">
        <v>22</v>
      </c>
      <c r="D52" s="127">
        <v>110</v>
      </c>
      <c r="E52" s="127">
        <v>22</v>
      </c>
      <c r="F52" s="127">
        <v>110</v>
      </c>
    </row>
    <row r="53" spans="1:6">
      <c r="A53" s="137">
        <v>7</v>
      </c>
      <c r="B53" s="137" t="s">
        <v>165</v>
      </c>
      <c r="C53" s="127">
        <v>32</v>
      </c>
      <c r="D53" s="127">
        <v>128</v>
      </c>
      <c r="E53" s="127">
        <v>32</v>
      </c>
      <c r="F53" s="127">
        <v>128</v>
      </c>
    </row>
    <row r="54" spans="1:6">
      <c r="A54" s="137">
        <v>8</v>
      </c>
      <c r="B54" s="137" t="s">
        <v>104</v>
      </c>
      <c r="C54" s="127">
        <v>18</v>
      </c>
      <c r="D54" s="127">
        <v>90</v>
      </c>
      <c r="E54" s="127">
        <v>18</v>
      </c>
      <c r="F54" s="127">
        <v>90</v>
      </c>
    </row>
    <row r="55" spans="1:6">
      <c r="A55" s="137">
        <v>9</v>
      </c>
      <c r="B55" s="137" t="s">
        <v>105</v>
      </c>
      <c r="C55" s="127">
        <v>21</v>
      </c>
      <c r="D55" s="127">
        <v>75</v>
      </c>
      <c r="E55" s="127">
        <v>21</v>
      </c>
      <c r="F55" s="127">
        <v>75</v>
      </c>
    </row>
    <row r="56" spans="1:6">
      <c r="B56" s="7" t="s">
        <v>6</v>
      </c>
      <c r="C56" s="7">
        <v>236</v>
      </c>
      <c r="D56" s="7">
        <v>1118</v>
      </c>
      <c r="E56" s="7">
        <v>236</v>
      </c>
      <c r="F56" s="7">
        <v>1118</v>
      </c>
    </row>
    <row r="58" spans="1:6">
      <c r="B58" s="127" t="s">
        <v>9</v>
      </c>
      <c r="C58" s="125">
        <f>C56/31</f>
        <v>7.612903225806452</v>
      </c>
      <c r="D58" s="130">
        <f t="shared" ref="D58:F58" si="1">D56/31</f>
        <v>36.064516129032256</v>
      </c>
      <c r="E58" s="125">
        <f t="shared" si="1"/>
        <v>7.612903225806452</v>
      </c>
      <c r="F58" s="133">
        <f t="shared" si="1"/>
        <v>36.064516129032256</v>
      </c>
    </row>
  </sheetData>
  <mergeCells count="21">
    <mergeCell ref="A25:A26"/>
    <mergeCell ref="B25:B26"/>
    <mergeCell ref="A44:F44"/>
    <mergeCell ref="A45:A46"/>
    <mergeCell ref="B45:B46"/>
    <mergeCell ref="C45:D45"/>
    <mergeCell ref="E45:F45"/>
    <mergeCell ref="A16:A17"/>
    <mergeCell ref="B16:B17"/>
    <mergeCell ref="A18:A19"/>
    <mergeCell ref="B18:B19"/>
    <mergeCell ref="A23:A24"/>
    <mergeCell ref="B23:B24"/>
    <mergeCell ref="A1:L1"/>
    <mergeCell ref="A2:A3"/>
    <mergeCell ref="B2:B3"/>
    <mergeCell ref="C2:D2"/>
    <mergeCell ref="E2:F2"/>
    <mergeCell ref="G2:H2"/>
    <mergeCell ref="I2:J2"/>
    <mergeCell ref="K2:L2"/>
  </mergeCells>
  <pageMargins left="0.7" right="0.7" top="0.5" bottom="0.25" header="0.3" footer="0.3"/>
  <pageSetup scale="90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2:L56"/>
  <sheetViews>
    <sheetView topLeftCell="A31" workbookViewId="0">
      <selection activeCell="M55" sqref="M55"/>
    </sheetView>
  </sheetViews>
  <sheetFormatPr defaultRowHeight="15"/>
  <cols>
    <col min="1" max="1" width="6.85546875" customWidth="1"/>
    <col min="2" max="2" width="14.140625" customWidth="1"/>
    <col min="5" max="5" width="7.5703125" customWidth="1"/>
    <col min="6" max="6" width="9.140625" customWidth="1"/>
    <col min="7" max="7" width="8" customWidth="1"/>
    <col min="8" max="8" width="7.5703125" customWidth="1"/>
    <col min="13" max="13" width="17.85546875" customWidth="1"/>
  </cols>
  <sheetData>
    <row r="2" spans="1:12" ht="15.75">
      <c r="A2" s="324" t="s">
        <v>169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6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88" t="s">
        <v>170</v>
      </c>
      <c r="C5" s="88" t="s">
        <v>31</v>
      </c>
      <c r="D5" s="88" t="s">
        <v>31</v>
      </c>
      <c r="E5" s="88" t="s">
        <v>31</v>
      </c>
      <c r="F5" s="88" t="s">
        <v>31</v>
      </c>
      <c r="G5" s="88" t="s">
        <v>31</v>
      </c>
      <c r="H5" s="88" t="s">
        <v>31</v>
      </c>
      <c r="I5" s="88" t="s">
        <v>31</v>
      </c>
      <c r="J5" s="88" t="s">
        <v>31</v>
      </c>
      <c r="K5" s="88" t="s">
        <v>31</v>
      </c>
      <c r="L5" s="88" t="s">
        <v>31</v>
      </c>
    </row>
    <row r="6" spans="1:12">
      <c r="A6" s="88">
        <v>2</v>
      </c>
      <c r="B6" s="88" t="s">
        <v>171</v>
      </c>
      <c r="C6" s="88" t="s">
        <v>31</v>
      </c>
      <c r="D6" s="88" t="s">
        <v>31</v>
      </c>
      <c r="E6" s="88" t="s">
        <v>31</v>
      </c>
      <c r="F6" s="88" t="s">
        <v>31</v>
      </c>
      <c r="G6" s="88" t="s">
        <v>31</v>
      </c>
      <c r="H6" s="88" t="s">
        <v>31</v>
      </c>
      <c r="I6" s="88" t="s">
        <v>31</v>
      </c>
      <c r="J6" s="88" t="s">
        <v>31</v>
      </c>
      <c r="K6" s="88" t="s">
        <v>31</v>
      </c>
      <c r="L6" s="88" t="s">
        <v>31</v>
      </c>
    </row>
    <row r="7" spans="1:12">
      <c r="A7" s="88">
        <v>3</v>
      </c>
      <c r="B7" s="88" t="s">
        <v>172</v>
      </c>
      <c r="C7" s="88">
        <v>20</v>
      </c>
      <c r="D7" s="88">
        <v>80</v>
      </c>
      <c r="E7" s="88">
        <v>60</v>
      </c>
      <c r="F7" s="88">
        <v>180</v>
      </c>
      <c r="G7" s="88">
        <v>9</v>
      </c>
      <c r="H7" s="88">
        <v>45</v>
      </c>
      <c r="I7" s="88">
        <v>5</v>
      </c>
      <c r="J7" s="88">
        <v>10</v>
      </c>
      <c r="K7" s="88">
        <v>94</v>
      </c>
      <c r="L7" s="88">
        <v>315</v>
      </c>
    </row>
    <row r="8" spans="1:12">
      <c r="A8" s="88">
        <v>4</v>
      </c>
      <c r="B8" s="88" t="s">
        <v>173</v>
      </c>
      <c r="C8" s="88">
        <v>64</v>
      </c>
      <c r="D8" s="88">
        <v>190</v>
      </c>
      <c r="E8" s="88">
        <v>182</v>
      </c>
      <c r="F8" s="88">
        <v>353</v>
      </c>
      <c r="G8" s="88">
        <v>12</v>
      </c>
      <c r="H8" s="88">
        <v>70</v>
      </c>
      <c r="I8" s="88">
        <v>4</v>
      </c>
      <c r="J8" s="88">
        <v>6</v>
      </c>
      <c r="K8" s="88">
        <v>262</v>
      </c>
      <c r="L8" s="88">
        <v>619</v>
      </c>
    </row>
    <row r="9" spans="1:12">
      <c r="A9" s="88">
        <v>5</v>
      </c>
      <c r="B9" s="88" t="s">
        <v>174</v>
      </c>
      <c r="C9" s="88">
        <v>54</v>
      </c>
      <c r="D9" s="88">
        <v>160</v>
      </c>
      <c r="E9" s="88">
        <v>108</v>
      </c>
      <c r="F9" s="88">
        <v>280</v>
      </c>
      <c r="G9" s="88">
        <v>6</v>
      </c>
      <c r="H9" s="88">
        <v>20</v>
      </c>
      <c r="I9" s="88">
        <v>2</v>
      </c>
      <c r="J9" s="88">
        <v>4</v>
      </c>
      <c r="K9" s="88">
        <v>170</v>
      </c>
      <c r="L9" s="88">
        <v>464</v>
      </c>
    </row>
    <row r="10" spans="1:12">
      <c r="A10" s="88">
        <v>6</v>
      </c>
      <c r="B10" s="88" t="s">
        <v>175</v>
      </c>
      <c r="C10" s="88">
        <v>27</v>
      </c>
      <c r="D10" s="88">
        <v>101</v>
      </c>
      <c r="E10" s="88">
        <v>55</v>
      </c>
      <c r="F10" s="88">
        <v>180</v>
      </c>
      <c r="G10" s="88">
        <v>10</v>
      </c>
      <c r="H10" s="88">
        <v>50</v>
      </c>
      <c r="I10" s="88">
        <v>7</v>
      </c>
      <c r="J10" s="88">
        <v>3</v>
      </c>
      <c r="K10" s="88">
        <v>99</v>
      </c>
      <c r="L10" s="88">
        <v>334</v>
      </c>
    </row>
    <row r="11" spans="1:12">
      <c r="A11" s="88">
        <v>7</v>
      </c>
      <c r="B11" s="88" t="s">
        <v>176</v>
      </c>
      <c r="C11" s="88" t="s">
        <v>31</v>
      </c>
      <c r="D11" s="88" t="s">
        <v>31</v>
      </c>
      <c r="E11" s="88" t="s">
        <v>31</v>
      </c>
      <c r="F11" s="88" t="s">
        <v>31</v>
      </c>
      <c r="G11" s="88" t="s">
        <v>31</v>
      </c>
      <c r="H11" s="88" t="s">
        <v>31</v>
      </c>
      <c r="I11" s="88" t="s">
        <v>31</v>
      </c>
      <c r="J11" s="88" t="s">
        <v>31</v>
      </c>
      <c r="K11" s="88" t="s">
        <v>31</v>
      </c>
      <c r="L11" s="88" t="s">
        <v>31</v>
      </c>
    </row>
    <row r="12" spans="1:12">
      <c r="A12" s="88">
        <v>8</v>
      </c>
      <c r="B12" s="88" t="s">
        <v>177</v>
      </c>
      <c r="C12" s="88" t="s">
        <v>31</v>
      </c>
      <c r="D12" s="88" t="s">
        <v>31</v>
      </c>
      <c r="E12" s="88" t="s">
        <v>31</v>
      </c>
      <c r="F12" s="88" t="s">
        <v>31</v>
      </c>
      <c r="G12" s="88" t="s">
        <v>31</v>
      </c>
      <c r="H12" s="88" t="s">
        <v>31</v>
      </c>
      <c r="I12" s="88" t="s">
        <v>31</v>
      </c>
      <c r="J12" s="88" t="s">
        <v>31</v>
      </c>
      <c r="K12" s="88" t="s">
        <v>31</v>
      </c>
      <c r="L12" s="88" t="s">
        <v>31</v>
      </c>
    </row>
    <row r="13" spans="1:12">
      <c r="A13" s="88">
        <v>9</v>
      </c>
      <c r="B13" s="88" t="s">
        <v>178</v>
      </c>
      <c r="C13" s="88" t="s">
        <v>31</v>
      </c>
      <c r="D13" s="88" t="s">
        <v>31</v>
      </c>
      <c r="E13" s="88" t="s">
        <v>31</v>
      </c>
      <c r="F13" s="88" t="s">
        <v>31</v>
      </c>
      <c r="G13" s="88" t="s">
        <v>31</v>
      </c>
      <c r="H13" s="88" t="s">
        <v>31</v>
      </c>
      <c r="I13" s="88" t="s">
        <v>31</v>
      </c>
      <c r="J13" s="88" t="s">
        <v>31</v>
      </c>
      <c r="K13" s="88" t="s">
        <v>31</v>
      </c>
      <c r="L13" s="88" t="s">
        <v>31</v>
      </c>
    </row>
    <row r="14" spans="1:12">
      <c r="A14" s="88">
        <v>10</v>
      </c>
      <c r="B14" s="88" t="s">
        <v>179</v>
      </c>
      <c r="C14" s="88" t="s">
        <v>31</v>
      </c>
      <c r="D14" s="88" t="s">
        <v>31</v>
      </c>
      <c r="E14" s="88" t="s">
        <v>31</v>
      </c>
      <c r="F14" s="88" t="s">
        <v>31</v>
      </c>
      <c r="G14" s="88" t="s">
        <v>31</v>
      </c>
      <c r="H14" s="88" t="s">
        <v>31</v>
      </c>
      <c r="I14" s="88" t="s">
        <v>31</v>
      </c>
      <c r="J14" s="88" t="s">
        <v>31</v>
      </c>
      <c r="K14" s="88" t="s">
        <v>31</v>
      </c>
      <c r="L14" s="88" t="s">
        <v>31</v>
      </c>
    </row>
    <row r="15" spans="1:12">
      <c r="A15" s="88">
        <v>11</v>
      </c>
      <c r="B15" s="88" t="s">
        <v>180</v>
      </c>
      <c r="C15" s="88">
        <v>150</v>
      </c>
      <c r="D15" s="88">
        <v>209</v>
      </c>
      <c r="E15" s="88">
        <v>110</v>
      </c>
      <c r="F15" s="88">
        <v>290</v>
      </c>
      <c r="G15" s="88">
        <v>30</v>
      </c>
      <c r="H15" s="88">
        <v>100</v>
      </c>
      <c r="I15" s="88">
        <v>20</v>
      </c>
      <c r="J15" s="88">
        <v>50</v>
      </c>
      <c r="K15" s="88">
        <v>310</v>
      </c>
      <c r="L15" s="88">
        <v>640</v>
      </c>
    </row>
    <row r="16" spans="1:12">
      <c r="A16" s="88">
        <v>12</v>
      </c>
      <c r="B16" s="88" t="s">
        <v>181</v>
      </c>
      <c r="C16" s="88">
        <v>145</v>
      </c>
      <c r="D16" s="88">
        <v>195</v>
      </c>
      <c r="E16" s="88">
        <v>160</v>
      </c>
      <c r="F16" s="88">
        <v>280</v>
      </c>
      <c r="G16" s="88">
        <v>10</v>
      </c>
      <c r="H16" s="88">
        <v>60</v>
      </c>
      <c r="I16" s="88">
        <v>8</v>
      </c>
      <c r="J16" s="88">
        <v>16</v>
      </c>
      <c r="K16" s="88">
        <v>323</v>
      </c>
      <c r="L16" s="88">
        <v>551</v>
      </c>
    </row>
    <row r="17" spans="1:12">
      <c r="A17" s="88">
        <v>13</v>
      </c>
      <c r="B17" s="88" t="s">
        <v>182</v>
      </c>
      <c r="C17" s="88" t="s">
        <v>31</v>
      </c>
      <c r="D17" s="88" t="s">
        <v>31</v>
      </c>
      <c r="E17" s="88" t="s">
        <v>31</v>
      </c>
      <c r="F17" s="88" t="s">
        <v>31</v>
      </c>
      <c r="G17" s="88" t="s">
        <v>31</v>
      </c>
      <c r="H17" s="88" t="s">
        <v>31</v>
      </c>
      <c r="I17" s="88" t="s">
        <v>31</v>
      </c>
      <c r="J17" s="88" t="s">
        <v>31</v>
      </c>
      <c r="K17" s="88" t="s">
        <v>31</v>
      </c>
      <c r="L17" s="88" t="s">
        <v>31</v>
      </c>
    </row>
    <row r="18" spans="1:12">
      <c r="A18" s="88">
        <v>14</v>
      </c>
      <c r="B18" s="88" t="s">
        <v>183</v>
      </c>
      <c r="C18" s="88">
        <v>75</v>
      </c>
      <c r="D18" s="88">
        <v>240</v>
      </c>
      <c r="E18" s="88">
        <v>100</v>
      </c>
      <c r="F18" s="88">
        <v>400</v>
      </c>
      <c r="G18" s="88">
        <v>10</v>
      </c>
      <c r="H18" s="88">
        <v>50</v>
      </c>
      <c r="I18" s="88">
        <v>4</v>
      </c>
      <c r="J18" s="88">
        <v>8</v>
      </c>
      <c r="K18" s="88">
        <v>189</v>
      </c>
      <c r="L18" s="88">
        <v>698</v>
      </c>
    </row>
    <row r="19" spans="1:12">
      <c r="A19" s="88">
        <v>15</v>
      </c>
      <c r="B19" s="88" t="s">
        <v>184</v>
      </c>
      <c r="C19" s="88" t="s">
        <v>31</v>
      </c>
      <c r="D19" s="88" t="s">
        <v>31</v>
      </c>
      <c r="E19" s="88" t="s">
        <v>31</v>
      </c>
      <c r="F19" s="88" t="s">
        <v>31</v>
      </c>
      <c r="G19" s="88" t="s">
        <v>31</v>
      </c>
      <c r="H19" s="88" t="s">
        <v>31</v>
      </c>
      <c r="I19" s="88" t="s">
        <v>31</v>
      </c>
      <c r="J19" s="88" t="s">
        <v>31</v>
      </c>
      <c r="K19" s="88" t="s">
        <v>31</v>
      </c>
      <c r="L19" s="88" t="s">
        <v>31</v>
      </c>
    </row>
    <row r="20" spans="1:12">
      <c r="A20" s="88">
        <v>16</v>
      </c>
      <c r="B20" s="88" t="s">
        <v>185</v>
      </c>
      <c r="C20" s="88">
        <v>221</v>
      </c>
      <c r="D20" s="88">
        <v>560</v>
      </c>
      <c r="E20" s="88">
        <v>200</v>
      </c>
      <c r="F20" s="88">
        <v>800</v>
      </c>
      <c r="G20" s="88">
        <v>180</v>
      </c>
      <c r="H20" s="88">
        <v>150</v>
      </c>
      <c r="I20" s="88" t="s">
        <v>31</v>
      </c>
      <c r="J20" s="88" t="s">
        <v>31</v>
      </c>
      <c r="K20" s="88">
        <v>601</v>
      </c>
      <c r="L20" s="88">
        <v>1510</v>
      </c>
    </row>
    <row r="21" spans="1:12">
      <c r="A21" s="88">
        <v>17</v>
      </c>
      <c r="B21" s="88" t="s">
        <v>186</v>
      </c>
      <c r="C21" s="88" t="s">
        <v>31</v>
      </c>
      <c r="D21" s="88" t="s">
        <v>31</v>
      </c>
      <c r="E21" s="88" t="s">
        <v>31</v>
      </c>
      <c r="F21" s="88" t="s">
        <v>31</v>
      </c>
      <c r="G21" s="88" t="s">
        <v>31</v>
      </c>
      <c r="H21" s="88" t="s">
        <v>31</v>
      </c>
      <c r="I21" s="88" t="s">
        <v>31</v>
      </c>
      <c r="J21" s="88" t="s">
        <v>31</v>
      </c>
      <c r="K21" s="88" t="s">
        <v>31</v>
      </c>
      <c r="L21" s="88" t="s">
        <v>31</v>
      </c>
    </row>
    <row r="22" spans="1:12">
      <c r="A22" s="88">
        <v>18</v>
      </c>
      <c r="B22" s="88" t="s">
        <v>187</v>
      </c>
      <c r="C22" s="88" t="s">
        <v>31</v>
      </c>
      <c r="D22" s="88" t="s">
        <v>31</v>
      </c>
      <c r="E22" s="88" t="s">
        <v>31</v>
      </c>
      <c r="F22" s="88" t="s">
        <v>31</v>
      </c>
      <c r="G22" s="88" t="s">
        <v>31</v>
      </c>
      <c r="H22" s="88" t="s">
        <v>31</v>
      </c>
      <c r="I22" s="88" t="s">
        <v>31</v>
      </c>
      <c r="J22" s="88" t="s">
        <v>31</v>
      </c>
      <c r="K22" s="88" t="s">
        <v>31</v>
      </c>
      <c r="L22" s="88" t="s">
        <v>31</v>
      </c>
    </row>
    <row r="23" spans="1:12">
      <c r="A23" s="88">
        <v>19</v>
      </c>
      <c r="B23" s="88" t="s">
        <v>188</v>
      </c>
      <c r="C23" s="88" t="s">
        <v>31</v>
      </c>
      <c r="D23" s="88" t="s">
        <v>31</v>
      </c>
      <c r="E23" s="88" t="s">
        <v>31</v>
      </c>
      <c r="F23" s="88" t="s">
        <v>31</v>
      </c>
      <c r="G23" s="88" t="s">
        <v>31</v>
      </c>
      <c r="H23" s="88" t="s">
        <v>31</v>
      </c>
      <c r="I23" s="88" t="s">
        <v>31</v>
      </c>
      <c r="J23" s="88" t="s">
        <v>31</v>
      </c>
      <c r="K23" s="88" t="s">
        <v>31</v>
      </c>
      <c r="L23" s="88" t="s">
        <v>31</v>
      </c>
    </row>
    <row r="24" spans="1:12">
      <c r="A24" s="88">
        <v>20</v>
      </c>
      <c r="B24" s="88" t="s">
        <v>189</v>
      </c>
      <c r="C24" s="88" t="s">
        <v>31</v>
      </c>
      <c r="D24" s="88" t="s">
        <v>31</v>
      </c>
      <c r="E24" s="88" t="s">
        <v>31</v>
      </c>
      <c r="F24" s="88" t="s">
        <v>31</v>
      </c>
      <c r="G24" s="88" t="s">
        <v>31</v>
      </c>
      <c r="H24" s="88" t="s">
        <v>31</v>
      </c>
      <c r="I24" s="88" t="s">
        <v>31</v>
      </c>
      <c r="J24" s="88" t="s">
        <v>31</v>
      </c>
      <c r="K24" s="88" t="s">
        <v>31</v>
      </c>
      <c r="L24" s="88" t="s">
        <v>31</v>
      </c>
    </row>
    <row r="25" spans="1:12">
      <c r="A25" s="88">
        <v>21</v>
      </c>
      <c r="B25" s="88" t="s">
        <v>190</v>
      </c>
      <c r="C25" s="88">
        <v>30</v>
      </c>
      <c r="D25" s="88">
        <v>120</v>
      </c>
      <c r="E25" s="88">
        <v>40</v>
      </c>
      <c r="F25" s="88">
        <v>110</v>
      </c>
      <c r="G25" s="88">
        <v>8</v>
      </c>
      <c r="H25" s="88">
        <v>90</v>
      </c>
      <c r="I25" s="88">
        <v>10</v>
      </c>
      <c r="J25" s="88">
        <v>15</v>
      </c>
      <c r="K25" s="88">
        <v>88</v>
      </c>
      <c r="L25" s="88">
        <v>335</v>
      </c>
    </row>
    <row r="26" spans="1:12">
      <c r="A26" s="88">
        <v>22</v>
      </c>
      <c r="B26" s="88" t="s">
        <v>191</v>
      </c>
      <c r="C26" s="88" t="s">
        <v>31</v>
      </c>
      <c r="D26" s="88" t="s">
        <v>31</v>
      </c>
      <c r="E26" s="88" t="s">
        <v>31</v>
      </c>
      <c r="F26" s="88" t="s">
        <v>31</v>
      </c>
      <c r="G26" s="88" t="s">
        <v>31</v>
      </c>
      <c r="H26" s="88" t="s">
        <v>31</v>
      </c>
      <c r="I26" s="88" t="s">
        <v>31</v>
      </c>
      <c r="J26" s="88" t="s">
        <v>31</v>
      </c>
      <c r="K26" s="88" t="s">
        <v>31</v>
      </c>
      <c r="L26" s="88" t="s">
        <v>31</v>
      </c>
    </row>
    <row r="27" spans="1:12">
      <c r="A27" s="88">
        <v>23</v>
      </c>
      <c r="B27" s="88" t="s">
        <v>192</v>
      </c>
      <c r="C27" s="88" t="s">
        <v>31</v>
      </c>
      <c r="D27" s="88" t="s">
        <v>31</v>
      </c>
      <c r="E27" s="88" t="s">
        <v>31</v>
      </c>
      <c r="F27" s="88" t="s">
        <v>31</v>
      </c>
      <c r="G27" s="88" t="s">
        <v>31</v>
      </c>
      <c r="H27" s="88" t="s">
        <v>31</v>
      </c>
      <c r="I27" s="88" t="s">
        <v>31</v>
      </c>
      <c r="J27" s="88" t="s">
        <v>31</v>
      </c>
      <c r="K27" s="88" t="s">
        <v>31</v>
      </c>
      <c r="L27" s="88" t="s">
        <v>31</v>
      </c>
    </row>
    <row r="28" spans="1:12">
      <c r="A28" s="88">
        <v>24</v>
      </c>
      <c r="B28" s="88" t="s">
        <v>193</v>
      </c>
      <c r="C28" s="88">
        <v>200</v>
      </c>
      <c r="D28" s="88">
        <v>400</v>
      </c>
      <c r="E28" s="88">
        <v>300</v>
      </c>
      <c r="F28" s="88">
        <v>600</v>
      </c>
      <c r="G28" s="88">
        <v>25</v>
      </c>
      <c r="H28" s="88">
        <v>125</v>
      </c>
      <c r="I28" s="88">
        <v>9</v>
      </c>
      <c r="J28" s="88">
        <v>15</v>
      </c>
      <c r="K28" s="88">
        <v>534</v>
      </c>
      <c r="L28" s="88">
        <v>1140</v>
      </c>
    </row>
    <row r="29" spans="1:12">
      <c r="A29" s="88">
        <v>25</v>
      </c>
      <c r="B29" s="88" t="s">
        <v>194</v>
      </c>
      <c r="C29" s="88" t="s">
        <v>31</v>
      </c>
      <c r="D29" s="88" t="s">
        <v>31</v>
      </c>
      <c r="E29" s="88" t="s">
        <v>31</v>
      </c>
      <c r="F29" s="88" t="s">
        <v>31</v>
      </c>
      <c r="G29" s="88" t="s">
        <v>31</v>
      </c>
      <c r="H29" s="88" t="s">
        <v>31</v>
      </c>
      <c r="I29" s="88" t="s">
        <v>31</v>
      </c>
      <c r="J29" s="88" t="s">
        <v>31</v>
      </c>
      <c r="K29" s="88" t="s">
        <v>31</v>
      </c>
      <c r="L29" s="88" t="s">
        <v>31</v>
      </c>
    </row>
    <row r="30" spans="1:12">
      <c r="A30" s="88">
        <v>26</v>
      </c>
      <c r="B30" s="88" t="s">
        <v>195</v>
      </c>
      <c r="C30" s="88" t="s">
        <v>31</v>
      </c>
      <c r="D30" s="88" t="s">
        <v>31</v>
      </c>
      <c r="E30" s="88" t="s">
        <v>31</v>
      </c>
      <c r="F30" s="88" t="s">
        <v>31</v>
      </c>
      <c r="G30" s="88" t="s">
        <v>31</v>
      </c>
      <c r="H30" s="88" t="s">
        <v>31</v>
      </c>
      <c r="I30" s="88" t="s">
        <v>31</v>
      </c>
      <c r="J30" s="88" t="s">
        <v>31</v>
      </c>
      <c r="K30" s="88" t="s">
        <v>31</v>
      </c>
      <c r="L30" s="88" t="s">
        <v>31</v>
      </c>
    </row>
    <row r="31" spans="1:12">
      <c r="A31" s="88">
        <v>27</v>
      </c>
      <c r="B31" s="88" t="s">
        <v>196</v>
      </c>
      <c r="C31" s="88" t="s">
        <v>31</v>
      </c>
      <c r="D31" s="88" t="s">
        <v>31</v>
      </c>
      <c r="E31" s="88" t="s">
        <v>31</v>
      </c>
      <c r="F31" s="88" t="s">
        <v>31</v>
      </c>
      <c r="G31" s="88" t="s">
        <v>31</v>
      </c>
      <c r="H31" s="88" t="s">
        <v>31</v>
      </c>
      <c r="I31" s="88" t="s">
        <v>31</v>
      </c>
      <c r="J31" s="88" t="s">
        <v>31</v>
      </c>
      <c r="K31" s="88" t="s">
        <v>31</v>
      </c>
      <c r="L31" s="88" t="s">
        <v>31</v>
      </c>
    </row>
    <row r="32" spans="1:12">
      <c r="A32" s="304">
        <v>28</v>
      </c>
      <c r="B32" s="304" t="s">
        <v>197</v>
      </c>
      <c r="C32" s="88">
        <v>10</v>
      </c>
      <c r="D32" s="88">
        <v>40</v>
      </c>
      <c r="E32" s="88">
        <v>25</v>
      </c>
      <c r="F32" s="88">
        <v>75</v>
      </c>
      <c r="G32" s="88">
        <v>5</v>
      </c>
      <c r="H32" s="88">
        <v>25</v>
      </c>
      <c r="I32" s="88">
        <v>10</v>
      </c>
      <c r="J32" s="88">
        <v>15</v>
      </c>
      <c r="K32" s="88">
        <v>40</v>
      </c>
      <c r="L32" s="88">
        <v>158</v>
      </c>
    </row>
    <row r="33" spans="1:12">
      <c r="A33" s="305"/>
      <c r="B33" s="305"/>
      <c r="C33" s="88">
        <v>90</v>
      </c>
      <c r="D33" s="88">
        <v>260</v>
      </c>
      <c r="E33" s="88">
        <v>210</v>
      </c>
      <c r="F33" s="88">
        <v>240</v>
      </c>
      <c r="G33" s="88">
        <v>23</v>
      </c>
      <c r="H33" s="88">
        <v>210</v>
      </c>
      <c r="I33" s="88" t="s">
        <v>31</v>
      </c>
      <c r="J33" s="88" t="s">
        <v>31</v>
      </c>
      <c r="K33" s="88">
        <v>323</v>
      </c>
      <c r="L33" s="88">
        <v>710</v>
      </c>
    </row>
    <row r="34" spans="1:12">
      <c r="A34" s="88">
        <v>29</v>
      </c>
      <c r="B34" s="88" t="s">
        <v>198</v>
      </c>
      <c r="C34" s="88" t="s">
        <v>31</v>
      </c>
      <c r="D34" s="88" t="s">
        <v>31</v>
      </c>
      <c r="E34" s="88" t="s">
        <v>31</v>
      </c>
      <c r="F34" s="88" t="s">
        <v>31</v>
      </c>
      <c r="G34" s="88" t="s">
        <v>31</v>
      </c>
      <c r="H34" s="88" t="s">
        <v>31</v>
      </c>
      <c r="I34" s="88" t="s">
        <v>31</v>
      </c>
      <c r="J34" s="88" t="s">
        <v>31</v>
      </c>
      <c r="K34" s="88" t="s">
        <v>31</v>
      </c>
      <c r="L34" s="88" t="s">
        <v>31</v>
      </c>
    </row>
    <row r="35" spans="1:12">
      <c r="A35" s="88">
        <v>30</v>
      </c>
      <c r="B35" s="88" t="s">
        <v>199</v>
      </c>
      <c r="C35" s="88" t="s">
        <v>31</v>
      </c>
      <c r="D35" s="88" t="s">
        <v>31</v>
      </c>
      <c r="E35" s="88" t="s">
        <v>31</v>
      </c>
      <c r="F35" s="88" t="s">
        <v>31</v>
      </c>
      <c r="G35" s="88" t="s">
        <v>31</v>
      </c>
      <c r="H35" s="88" t="s">
        <v>31</v>
      </c>
      <c r="I35" s="88" t="s">
        <v>31</v>
      </c>
      <c r="J35" s="88" t="s">
        <v>31</v>
      </c>
      <c r="K35" s="88" t="s">
        <v>31</v>
      </c>
      <c r="L35" s="88" t="s">
        <v>31</v>
      </c>
    </row>
    <row r="36" spans="1:12" ht="25.5" customHeight="1">
      <c r="A36" s="125"/>
      <c r="B36" s="7" t="s">
        <v>6</v>
      </c>
      <c r="C36" s="126">
        <v>1086</v>
      </c>
      <c r="D36" s="126">
        <v>2555</v>
      </c>
      <c r="E36" s="126">
        <v>1550</v>
      </c>
      <c r="F36" s="126">
        <v>3788</v>
      </c>
      <c r="G36" s="126">
        <v>328</v>
      </c>
      <c r="H36" s="126">
        <v>995</v>
      </c>
      <c r="I36" s="126">
        <v>79</v>
      </c>
      <c r="J36" s="126">
        <v>142</v>
      </c>
      <c r="K36" s="126">
        <v>3033</v>
      </c>
      <c r="L36" s="126">
        <v>7474</v>
      </c>
    </row>
    <row r="38" spans="1:12" s="101" customFormat="1" ht="27" customHeight="1">
      <c r="B38" s="127" t="s">
        <v>9</v>
      </c>
      <c r="C38" s="88">
        <f>C36/30</f>
        <v>36.200000000000003</v>
      </c>
      <c r="D38" s="120">
        <f t="shared" ref="D38:L38" si="0">D36/30</f>
        <v>85.166666666666671</v>
      </c>
      <c r="E38" s="88">
        <f t="shared" si="0"/>
        <v>51.666666666666664</v>
      </c>
      <c r="F38" s="121">
        <f t="shared" si="0"/>
        <v>126.26666666666667</v>
      </c>
      <c r="G38" s="88">
        <f t="shared" si="0"/>
        <v>10.933333333333334</v>
      </c>
      <c r="H38" s="122">
        <f t="shared" si="0"/>
        <v>33.166666666666664</v>
      </c>
      <c r="I38" s="88">
        <f t="shared" si="0"/>
        <v>2.6333333333333333</v>
      </c>
      <c r="J38" s="128">
        <f t="shared" si="0"/>
        <v>4.7333333333333334</v>
      </c>
      <c r="K38" s="88">
        <f t="shared" si="0"/>
        <v>101.1</v>
      </c>
      <c r="L38" s="124">
        <f t="shared" si="0"/>
        <v>249.13333333333333</v>
      </c>
    </row>
    <row r="39" spans="1:12">
      <c r="B39" s="134"/>
      <c r="C39" s="87"/>
      <c r="D39" s="87"/>
      <c r="E39" s="87"/>
      <c r="F39" s="87"/>
      <c r="G39" s="87"/>
      <c r="H39" s="87"/>
      <c r="I39" s="87"/>
      <c r="J39" s="87"/>
      <c r="K39" s="87"/>
      <c r="L39" s="87"/>
    </row>
    <row r="40" spans="1:12">
      <c r="B40" s="134"/>
      <c r="C40" s="87"/>
      <c r="D40" s="87"/>
      <c r="E40" s="87"/>
      <c r="F40" s="87"/>
      <c r="G40" s="87"/>
      <c r="H40" s="87"/>
      <c r="I40" s="87"/>
      <c r="J40" s="87"/>
      <c r="K40" s="87"/>
      <c r="L40" s="87"/>
    </row>
    <row r="42" spans="1:12" ht="28.5" customHeight="1">
      <c r="A42" s="327" t="s">
        <v>200</v>
      </c>
      <c r="B42" s="327"/>
      <c r="C42" s="327"/>
      <c r="D42" s="327"/>
      <c r="E42" s="327"/>
      <c r="F42" s="327"/>
      <c r="G42" s="135"/>
    </row>
    <row r="43" spans="1:12">
      <c r="A43" s="318" t="s">
        <v>0</v>
      </c>
      <c r="B43" s="318" t="s">
        <v>1</v>
      </c>
      <c r="C43" s="319" t="s">
        <v>48</v>
      </c>
      <c r="D43" s="320"/>
      <c r="E43" s="328" t="s">
        <v>74</v>
      </c>
      <c r="F43" s="328"/>
      <c r="G43" s="138"/>
    </row>
    <row r="44" spans="1:12">
      <c r="A44" s="305"/>
      <c r="B44" s="305"/>
      <c r="C44" s="121" t="s">
        <v>7</v>
      </c>
      <c r="D44" s="121" t="s">
        <v>8</v>
      </c>
      <c r="E44" s="124" t="s">
        <v>7</v>
      </c>
      <c r="F44" s="124" t="s">
        <v>8</v>
      </c>
    </row>
    <row r="45" spans="1:12">
      <c r="A45" s="88">
        <v>1</v>
      </c>
      <c r="B45" s="88" t="s">
        <v>172</v>
      </c>
      <c r="C45" s="127">
        <v>45</v>
      </c>
      <c r="D45" s="127">
        <v>225</v>
      </c>
      <c r="E45" s="127">
        <v>45</v>
      </c>
      <c r="F45" s="127">
        <v>225</v>
      </c>
    </row>
    <row r="46" spans="1:12">
      <c r="A46" s="88">
        <v>2</v>
      </c>
      <c r="B46" s="88" t="s">
        <v>173</v>
      </c>
      <c r="C46" s="127">
        <v>25</v>
      </c>
      <c r="D46" s="127">
        <v>100</v>
      </c>
      <c r="E46" s="127">
        <v>25</v>
      </c>
      <c r="F46" s="127">
        <v>100</v>
      </c>
    </row>
    <row r="47" spans="1:12">
      <c r="A47" s="88">
        <v>3</v>
      </c>
      <c r="B47" s="88" t="s">
        <v>175</v>
      </c>
      <c r="C47" s="127">
        <v>70</v>
      </c>
      <c r="D47" s="127">
        <v>350</v>
      </c>
      <c r="E47" s="127">
        <v>70</v>
      </c>
      <c r="F47" s="127">
        <v>350</v>
      </c>
    </row>
    <row r="48" spans="1:12">
      <c r="A48" s="88">
        <v>4</v>
      </c>
      <c r="B48" s="88" t="s">
        <v>185</v>
      </c>
      <c r="C48" s="127">
        <v>100</v>
      </c>
      <c r="D48" s="127">
        <v>320</v>
      </c>
      <c r="E48" s="127">
        <v>100</v>
      </c>
      <c r="F48" s="127">
        <v>320</v>
      </c>
    </row>
    <row r="49" spans="1:6">
      <c r="A49" s="88">
        <v>5</v>
      </c>
      <c r="B49" s="88" t="s">
        <v>190</v>
      </c>
      <c r="C49" s="127">
        <v>30</v>
      </c>
      <c r="D49" s="127">
        <v>96</v>
      </c>
      <c r="E49" s="127">
        <v>30</v>
      </c>
      <c r="F49" s="127">
        <v>96</v>
      </c>
    </row>
    <row r="50" spans="1:6">
      <c r="A50" s="88">
        <v>6</v>
      </c>
      <c r="B50" s="88" t="s">
        <v>193</v>
      </c>
      <c r="C50" s="127">
        <v>110</v>
      </c>
      <c r="D50" s="127">
        <v>360</v>
      </c>
      <c r="E50" s="127">
        <v>110</v>
      </c>
      <c r="F50" s="127">
        <v>360</v>
      </c>
    </row>
    <row r="51" spans="1:6">
      <c r="A51" s="88">
        <v>7</v>
      </c>
      <c r="B51" s="88" t="s">
        <v>193</v>
      </c>
      <c r="C51" s="127">
        <v>35</v>
      </c>
      <c r="D51" s="127">
        <v>130</v>
      </c>
      <c r="E51" s="127">
        <v>35</v>
      </c>
      <c r="F51" s="127">
        <v>130</v>
      </c>
    </row>
    <row r="52" spans="1:6">
      <c r="A52" s="88">
        <v>8</v>
      </c>
      <c r="B52" s="88" t="s">
        <v>196</v>
      </c>
      <c r="C52" s="127">
        <v>90</v>
      </c>
      <c r="D52" s="127">
        <v>360</v>
      </c>
      <c r="E52" s="127">
        <v>90</v>
      </c>
      <c r="F52" s="127">
        <v>360</v>
      </c>
    </row>
    <row r="53" spans="1:6">
      <c r="A53" s="88">
        <v>9</v>
      </c>
      <c r="B53" s="88" t="s">
        <v>197</v>
      </c>
      <c r="C53" s="127">
        <v>370</v>
      </c>
      <c r="D53" s="127">
        <v>300</v>
      </c>
      <c r="E53" s="127">
        <v>370</v>
      </c>
      <c r="F53" s="127">
        <v>300</v>
      </c>
    </row>
    <row r="54" spans="1:6">
      <c r="B54" s="7" t="s">
        <v>6</v>
      </c>
      <c r="C54" s="7">
        <v>875</v>
      </c>
      <c r="D54" s="7">
        <v>2241</v>
      </c>
      <c r="E54" s="7">
        <v>875</v>
      </c>
      <c r="F54" s="7">
        <v>2241</v>
      </c>
    </row>
    <row r="56" spans="1:6" s="134" customFormat="1">
      <c r="B56" s="127" t="s">
        <v>9</v>
      </c>
      <c r="C56" s="127">
        <f>C54/30</f>
        <v>29.166666666666668</v>
      </c>
      <c r="D56" s="121">
        <f t="shared" ref="D56:F56" si="1">D54/30</f>
        <v>74.7</v>
      </c>
      <c r="E56" s="127">
        <f t="shared" si="1"/>
        <v>29.166666666666668</v>
      </c>
      <c r="F56" s="124">
        <f t="shared" si="1"/>
        <v>74.7</v>
      </c>
    </row>
  </sheetData>
  <mergeCells count="15">
    <mergeCell ref="A32:A33"/>
    <mergeCell ref="B32:B33"/>
    <mergeCell ref="A42:F42"/>
    <mergeCell ref="A43:A44"/>
    <mergeCell ref="B43:B44"/>
    <mergeCell ref="C43:D43"/>
    <mergeCell ref="E43:F43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25" bottom="0.25" header="0.3" footer="0.3"/>
  <pageSetup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2:L58"/>
  <sheetViews>
    <sheetView topLeftCell="A34" workbookViewId="0">
      <selection activeCell="N65" sqref="N65"/>
    </sheetView>
  </sheetViews>
  <sheetFormatPr defaultRowHeight="15"/>
  <cols>
    <col min="1" max="1" width="6.85546875" customWidth="1"/>
    <col min="2" max="2" width="14.140625" customWidth="1"/>
  </cols>
  <sheetData>
    <row r="2" spans="1:12">
      <c r="A2" s="301" t="s">
        <v>201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88" t="s">
        <v>202</v>
      </c>
      <c r="C5" s="88" t="s">
        <v>31</v>
      </c>
      <c r="D5" s="88" t="s">
        <v>31</v>
      </c>
      <c r="E5" s="88" t="s">
        <v>31</v>
      </c>
      <c r="F5" s="88" t="s">
        <v>31</v>
      </c>
      <c r="G5" s="88" t="s">
        <v>31</v>
      </c>
      <c r="H5" s="88" t="s">
        <v>31</v>
      </c>
      <c r="I5" s="88" t="s">
        <v>31</v>
      </c>
      <c r="J5" s="88" t="s">
        <v>31</v>
      </c>
      <c r="K5" s="88" t="s">
        <v>31</v>
      </c>
      <c r="L5" s="88" t="s">
        <v>31</v>
      </c>
    </row>
    <row r="6" spans="1:12">
      <c r="A6" s="88">
        <v>2</v>
      </c>
      <c r="B6" s="88" t="s">
        <v>203</v>
      </c>
      <c r="C6" s="88" t="s">
        <v>31</v>
      </c>
      <c r="D6" s="88" t="s">
        <v>31</v>
      </c>
      <c r="E6" s="88" t="s">
        <v>31</v>
      </c>
      <c r="F6" s="88" t="s">
        <v>31</v>
      </c>
      <c r="G6" s="88" t="s">
        <v>31</v>
      </c>
      <c r="H6" s="88" t="s">
        <v>31</v>
      </c>
      <c r="I6" s="88" t="s">
        <v>31</v>
      </c>
      <c r="J6" s="88" t="s">
        <v>31</v>
      </c>
      <c r="K6" s="88" t="s">
        <v>31</v>
      </c>
      <c r="L6" s="88" t="s">
        <v>31</v>
      </c>
    </row>
    <row r="7" spans="1:12">
      <c r="A7" s="88">
        <v>3</v>
      </c>
      <c r="B7" s="88" t="s">
        <v>204</v>
      </c>
      <c r="C7" s="88">
        <v>47</v>
      </c>
      <c r="D7" s="88">
        <v>340</v>
      </c>
      <c r="E7" s="88">
        <v>142</v>
      </c>
      <c r="F7" s="88">
        <v>420</v>
      </c>
      <c r="G7" s="88">
        <v>12</v>
      </c>
      <c r="H7" s="88">
        <v>60</v>
      </c>
      <c r="I7" s="88">
        <v>17</v>
      </c>
      <c r="J7" s="88">
        <v>30</v>
      </c>
      <c r="K7" s="88">
        <v>218</v>
      </c>
      <c r="L7" s="88">
        <v>850</v>
      </c>
    </row>
    <row r="8" spans="1:12">
      <c r="A8" s="88">
        <v>4</v>
      </c>
      <c r="B8" s="88" t="s">
        <v>205</v>
      </c>
      <c r="C8" s="88" t="s">
        <v>31</v>
      </c>
      <c r="D8" s="88" t="s">
        <v>31</v>
      </c>
      <c r="E8" s="88" t="s">
        <v>31</v>
      </c>
      <c r="F8" s="88" t="s">
        <v>31</v>
      </c>
      <c r="G8" s="88" t="s">
        <v>31</v>
      </c>
      <c r="H8" s="88" t="s">
        <v>31</v>
      </c>
      <c r="I8" s="88" t="s">
        <v>31</v>
      </c>
      <c r="J8" s="88" t="s">
        <v>31</v>
      </c>
      <c r="K8" s="88" t="s">
        <v>31</v>
      </c>
      <c r="L8" s="88" t="s">
        <v>31</v>
      </c>
    </row>
    <row r="9" spans="1:12">
      <c r="A9" s="88">
        <v>5</v>
      </c>
      <c r="B9" s="88" t="s">
        <v>206</v>
      </c>
      <c r="C9" s="88" t="s">
        <v>31</v>
      </c>
      <c r="D9" s="88" t="s">
        <v>31</v>
      </c>
      <c r="E9" s="88" t="s">
        <v>31</v>
      </c>
      <c r="F9" s="88" t="s">
        <v>31</v>
      </c>
      <c r="G9" s="88" t="s">
        <v>31</v>
      </c>
      <c r="H9" s="88" t="s">
        <v>31</v>
      </c>
      <c r="I9" s="88" t="s">
        <v>31</v>
      </c>
      <c r="J9" s="88" t="s">
        <v>31</v>
      </c>
      <c r="K9" s="88" t="s">
        <v>31</v>
      </c>
      <c r="L9" s="88" t="s">
        <v>31</v>
      </c>
    </row>
    <row r="10" spans="1:12">
      <c r="A10" s="304">
        <v>6</v>
      </c>
      <c r="B10" s="304" t="s">
        <v>207</v>
      </c>
      <c r="C10" s="88">
        <v>60</v>
      </c>
      <c r="D10" s="88">
        <v>400</v>
      </c>
      <c r="E10" s="88">
        <v>680</v>
      </c>
      <c r="F10" s="88">
        <v>500</v>
      </c>
      <c r="G10" s="88">
        <v>30</v>
      </c>
      <c r="H10" s="88">
        <v>150</v>
      </c>
      <c r="I10" s="88">
        <v>6</v>
      </c>
      <c r="J10" s="88">
        <v>18</v>
      </c>
      <c r="K10" s="88">
        <v>776</v>
      </c>
      <c r="L10" s="88">
        <v>1068</v>
      </c>
    </row>
    <row r="11" spans="1:12">
      <c r="A11" s="305"/>
      <c r="B11" s="305"/>
      <c r="C11" s="88">
        <v>250</v>
      </c>
      <c r="D11" s="88">
        <v>560</v>
      </c>
      <c r="E11" s="88">
        <v>310</v>
      </c>
      <c r="F11" s="88">
        <v>620</v>
      </c>
      <c r="G11" s="88">
        <v>30</v>
      </c>
      <c r="H11" s="88">
        <v>150</v>
      </c>
      <c r="I11" s="88" t="s">
        <v>31</v>
      </c>
      <c r="J11" s="88" t="s">
        <v>31</v>
      </c>
      <c r="K11" s="88">
        <v>590</v>
      </c>
      <c r="L11" s="88">
        <v>1330</v>
      </c>
    </row>
    <row r="12" spans="1:12">
      <c r="A12" s="88">
        <v>7</v>
      </c>
      <c r="B12" s="88" t="s">
        <v>208</v>
      </c>
      <c r="C12" s="88" t="s">
        <v>31</v>
      </c>
      <c r="D12" s="88" t="s">
        <v>31</v>
      </c>
      <c r="E12" s="88" t="s">
        <v>31</v>
      </c>
      <c r="F12" s="88" t="s">
        <v>31</v>
      </c>
      <c r="G12" s="88" t="s">
        <v>31</v>
      </c>
      <c r="H12" s="88" t="s">
        <v>31</v>
      </c>
      <c r="I12" s="88" t="s">
        <v>31</v>
      </c>
      <c r="J12" s="88" t="s">
        <v>31</v>
      </c>
      <c r="K12" s="88" t="s">
        <v>31</v>
      </c>
      <c r="L12" s="88" t="s">
        <v>31</v>
      </c>
    </row>
    <row r="13" spans="1:12">
      <c r="A13" s="88">
        <v>8</v>
      </c>
      <c r="B13" s="88" t="s">
        <v>209</v>
      </c>
      <c r="C13" s="88" t="s">
        <v>31</v>
      </c>
      <c r="D13" s="88" t="s">
        <v>31</v>
      </c>
      <c r="E13" s="88" t="s">
        <v>31</v>
      </c>
      <c r="F13" s="88" t="s">
        <v>31</v>
      </c>
      <c r="G13" s="88" t="s">
        <v>31</v>
      </c>
      <c r="H13" s="88" t="s">
        <v>31</v>
      </c>
      <c r="I13" s="88" t="s">
        <v>31</v>
      </c>
      <c r="J13" s="88" t="s">
        <v>31</v>
      </c>
      <c r="K13" s="88" t="s">
        <v>31</v>
      </c>
      <c r="L13" s="88" t="s">
        <v>31</v>
      </c>
    </row>
    <row r="14" spans="1:12">
      <c r="A14" s="88">
        <v>9</v>
      </c>
      <c r="B14" s="88" t="s">
        <v>210</v>
      </c>
      <c r="C14" s="88" t="s">
        <v>31</v>
      </c>
      <c r="D14" s="88" t="s">
        <v>31</v>
      </c>
      <c r="E14" s="88" t="s">
        <v>31</v>
      </c>
      <c r="F14" s="88" t="s">
        <v>31</v>
      </c>
      <c r="G14" s="88" t="s">
        <v>31</v>
      </c>
      <c r="H14" s="88" t="s">
        <v>31</v>
      </c>
      <c r="I14" s="88" t="s">
        <v>31</v>
      </c>
      <c r="J14" s="88" t="s">
        <v>31</v>
      </c>
      <c r="K14" s="88" t="s">
        <v>31</v>
      </c>
      <c r="L14" s="88" t="s">
        <v>31</v>
      </c>
    </row>
    <row r="15" spans="1:12">
      <c r="A15" s="88">
        <v>10</v>
      </c>
      <c r="B15" s="88" t="s">
        <v>211</v>
      </c>
      <c r="C15" s="88" t="s">
        <v>31</v>
      </c>
      <c r="D15" s="88" t="s">
        <v>31</v>
      </c>
      <c r="E15" s="88" t="s">
        <v>31</v>
      </c>
      <c r="F15" s="88" t="s">
        <v>31</v>
      </c>
      <c r="G15" s="88" t="s">
        <v>31</v>
      </c>
      <c r="H15" s="88" t="s">
        <v>31</v>
      </c>
      <c r="I15" s="88" t="s">
        <v>31</v>
      </c>
      <c r="J15" s="88" t="s">
        <v>31</v>
      </c>
      <c r="K15" s="88" t="s">
        <v>31</v>
      </c>
      <c r="L15" s="88" t="s">
        <v>31</v>
      </c>
    </row>
    <row r="16" spans="1:12">
      <c r="A16" s="88">
        <v>11</v>
      </c>
      <c r="B16" s="88" t="s">
        <v>212</v>
      </c>
      <c r="C16" s="88" t="s">
        <v>31</v>
      </c>
      <c r="D16" s="88" t="s">
        <v>31</v>
      </c>
      <c r="E16" s="88" t="s">
        <v>31</v>
      </c>
      <c r="F16" s="88" t="s">
        <v>31</v>
      </c>
      <c r="G16" s="88" t="s">
        <v>31</v>
      </c>
      <c r="H16" s="88" t="s">
        <v>31</v>
      </c>
      <c r="I16" s="88" t="s">
        <v>31</v>
      </c>
      <c r="J16" s="88" t="s">
        <v>31</v>
      </c>
      <c r="K16" s="88" t="s">
        <v>31</v>
      </c>
      <c r="L16" s="88" t="s">
        <v>31</v>
      </c>
    </row>
    <row r="17" spans="1:12">
      <c r="A17" s="88">
        <v>12</v>
      </c>
      <c r="B17" s="88" t="s">
        <v>213</v>
      </c>
      <c r="C17" s="88">
        <v>78</v>
      </c>
      <c r="D17" s="88">
        <v>344</v>
      </c>
      <c r="E17" s="88">
        <v>121</v>
      </c>
      <c r="F17" s="88">
        <v>259</v>
      </c>
      <c r="G17" s="88">
        <v>41</v>
      </c>
      <c r="H17" s="88">
        <v>260</v>
      </c>
      <c r="I17" s="88">
        <v>9</v>
      </c>
      <c r="J17" s="88">
        <v>11</v>
      </c>
      <c r="K17" s="88">
        <v>249</v>
      </c>
      <c r="L17" s="88">
        <v>874</v>
      </c>
    </row>
    <row r="18" spans="1:12">
      <c r="A18" s="88">
        <v>13</v>
      </c>
      <c r="B18" s="88" t="s">
        <v>214</v>
      </c>
      <c r="C18" s="88" t="s">
        <v>31</v>
      </c>
      <c r="D18" s="88" t="s">
        <v>31</v>
      </c>
      <c r="E18" s="88" t="s">
        <v>31</v>
      </c>
      <c r="F18" s="88" t="s">
        <v>31</v>
      </c>
      <c r="G18" s="88" t="s">
        <v>31</v>
      </c>
      <c r="H18" s="88" t="s">
        <v>31</v>
      </c>
      <c r="I18" s="88" t="s">
        <v>31</v>
      </c>
      <c r="J18" s="88" t="s">
        <v>31</v>
      </c>
      <c r="K18" s="88" t="s">
        <v>31</v>
      </c>
      <c r="L18" s="88" t="s">
        <v>31</v>
      </c>
    </row>
    <row r="19" spans="1:12">
      <c r="A19" s="88">
        <v>14</v>
      </c>
      <c r="B19" s="88" t="s">
        <v>215</v>
      </c>
      <c r="C19" s="88" t="s">
        <v>31</v>
      </c>
      <c r="D19" s="88" t="s">
        <v>31</v>
      </c>
      <c r="E19" s="88" t="s">
        <v>31</v>
      </c>
      <c r="F19" s="88" t="s">
        <v>31</v>
      </c>
      <c r="G19" s="88" t="s">
        <v>31</v>
      </c>
      <c r="H19" s="88" t="s">
        <v>31</v>
      </c>
      <c r="I19" s="88" t="s">
        <v>31</v>
      </c>
      <c r="J19" s="88" t="s">
        <v>31</v>
      </c>
      <c r="K19" s="88" t="s">
        <v>31</v>
      </c>
      <c r="L19" s="88" t="s">
        <v>31</v>
      </c>
    </row>
    <row r="20" spans="1:12">
      <c r="A20" s="304">
        <v>15</v>
      </c>
      <c r="B20" s="304" t="s">
        <v>216</v>
      </c>
      <c r="C20" s="88">
        <v>41</v>
      </c>
      <c r="D20" s="88">
        <v>182.6</v>
      </c>
      <c r="E20" s="88">
        <v>90</v>
      </c>
      <c r="F20" s="88">
        <v>272.5</v>
      </c>
      <c r="G20" s="88">
        <v>14</v>
      </c>
      <c r="H20" s="88">
        <v>92.6</v>
      </c>
      <c r="I20" s="88">
        <v>7</v>
      </c>
      <c r="J20" s="88">
        <v>8.8000000000000007</v>
      </c>
      <c r="K20" s="88">
        <v>142</v>
      </c>
      <c r="L20" s="88">
        <v>556.5</v>
      </c>
    </row>
    <row r="21" spans="1:12">
      <c r="A21" s="305"/>
      <c r="B21" s="305"/>
      <c r="C21" s="88">
        <v>87</v>
      </c>
      <c r="D21" s="88">
        <v>343</v>
      </c>
      <c r="E21" s="88">
        <v>155</v>
      </c>
      <c r="F21" s="88">
        <v>45.9</v>
      </c>
      <c r="G21" s="88">
        <v>5</v>
      </c>
      <c r="H21" s="88">
        <v>32.799999999999997</v>
      </c>
      <c r="I21" s="88">
        <v>4</v>
      </c>
      <c r="J21" s="88">
        <v>5.0999999999999996</v>
      </c>
      <c r="K21" s="88">
        <v>251</v>
      </c>
      <c r="L21" s="88">
        <v>838.8</v>
      </c>
    </row>
    <row r="22" spans="1:12">
      <c r="A22" s="88">
        <v>16</v>
      </c>
      <c r="B22" s="88" t="s">
        <v>217</v>
      </c>
      <c r="C22" s="88">
        <v>35</v>
      </c>
      <c r="D22" s="88">
        <v>180.1</v>
      </c>
      <c r="E22" s="88">
        <v>100</v>
      </c>
      <c r="F22" s="88">
        <v>300</v>
      </c>
      <c r="G22" s="88">
        <v>7</v>
      </c>
      <c r="H22" s="88">
        <v>45.7</v>
      </c>
      <c r="I22" s="88" t="s">
        <v>31</v>
      </c>
      <c r="J22" s="88" t="s">
        <v>31</v>
      </c>
      <c r="K22" s="88">
        <v>142</v>
      </c>
      <c r="L22" s="88">
        <v>525.79999999999995</v>
      </c>
    </row>
    <row r="23" spans="1:12">
      <c r="A23" s="88">
        <v>17</v>
      </c>
      <c r="B23" s="88" t="s">
        <v>218</v>
      </c>
      <c r="C23" s="88">
        <v>82</v>
      </c>
      <c r="D23" s="88">
        <v>392.1</v>
      </c>
      <c r="E23" s="88">
        <v>148</v>
      </c>
      <c r="F23" s="88">
        <v>381.4</v>
      </c>
      <c r="G23" s="88">
        <v>10</v>
      </c>
      <c r="H23" s="88">
        <v>56.4</v>
      </c>
      <c r="I23" s="88">
        <v>3</v>
      </c>
      <c r="J23" s="88">
        <v>3.8</v>
      </c>
      <c r="K23" s="88">
        <v>343</v>
      </c>
      <c r="L23" s="88">
        <v>833.7</v>
      </c>
    </row>
    <row r="24" spans="1:12">
      <c r="A24" s="88">
        <v>18</v>
      </c>
      <c r="B24" s="88" t="s">
        <v>219</v>
      </c>
      <c r="C24" s="88" t="s">
        <v>31</v>
      </c>
      <c r="D24" s="88" t="s">
        <v>31</v>
      </c>
      <c r="E24" s="88" t="s">
        <v>31</v>
      </c>
      <c r="F24" s="88" t="s">
        <v>31</v>
      </c>
      <c r="G24" s="88" t="s">
        <v>31</v>
      </c>
      <c r="H24" s="88" t="s">
        <v>31</v>
      </c>
      <c r="I24" s="88" t="s">
        <v>31</v>
      </c>
      <c r="J24" s="88" t="s">
        <v>31</v>
      </c>
      <c r="K24" s="88" t="s">
        <v>31</v>
      </c>
      <c r="L24" s="88" t="s">
        <v>31</v>
      </c>
    </row>
    <row r="25" spans="1:12">
      <c r="A25" s="88">
        <v>19</v>
      </c>
      <c r="B25" s="88" t="s">
        <v>220</v>
      </c>
      <c r="C25" s="88">
        <v>50</v>
      </c>
      <c r="D25" s="88">
        <v>200.2</v>
      </c>
      <c r="E25" s="88">
        <v>60</v>
      </c>
      <c r="F25" s="88">
        <v>181.4</v>
      </c>
      <c r="G25" s="88">
        <v>15</v>
      </c>
      <c r="H25" s="88">
        <v>102.1</v>
      </c>
      <c r="I25" s="88">
        <v>5</v>
      </c>
      <c r="J25" s="88">
        <v>6</v>
      </c>
      <c r="K25" s="88">
        <v>130</v>
      </c>
      <c r="L25" s="88">
        <v>489.7</v>
      </c>
    </row>
    <row r="26" spans="1:12">
      <c r="A26" s="88">
        <v>20</v>
      </c>
      <c r="B26" s="88" t="s">
        <v>221</v>
      </c>
      <c r="C26" s="88">
        <v>40</v>
      </c>
      <c r="D26" s="88">
        <v>165.4</v>
      </c>
      <c r="E26" s="88">
        <v>13</v>
      </c>
      <c r="F26" s="88">
        <v>93.4</v>
      </c>
      <c r="G26" s="88">
        <v>3</v>
      </c>
      <c r="H26" s="88">
        <v>11</v>
      </c>
      <c r="I26" s="88" t="s">
        <v>31</v>
      </c>
      <c r="J26" s="88" t="s">
        <v>31</v>
      </c>
      <c r="K26" s="88">
        <v>73</v>
      </c>
      <c r="L26" s="88">
        <v>269.8</v>
      </c>
    </row>
    <row r="27" spans="1:12">
      <c r="A27" s="88">
        <v>21</v>
      </c>
      <c r="B27" s="88" t="s">
        <v>222</v>
      </c>
      <c r="C27" s="88" t="s">
        <v>31</v>
      </c>
      <c r="D27" s="88" t="s">
        <v>31</v>
      </c>
      <c r="E27" s="88" t="s">
        <v>31</v>
      </c>
      <c r="F27" s="88" t="s">
        <v>31</v>
      </c>
      <c r="G27" s="88" t="s">
        <v>31</v>
      </c>
      <c r="H27" s="88" t="s">
        <v>31</v>
      </c>
      <c r="I27" s="88" t="s">
        <v>31</v>
      </c>
      <c r="J27" s="88" t="s">
        <v>31</v>
      </c>
      <c r="K27" s="88" t="s">
        <v>31</v>
      </c>
      <c r="L27" s="88" t="s">
        <v>31</v>
      </c>
    </row>
    <row r="28" spans="1:12">
      <c r="A28" s="88">
        <v>22</v>
      </c>
      <c r="B28" s="88" t="s">
        <v>223</v>
      </c>
      <c r="C28" s="88">
        <v>105</v>
      </c>
      <c r="D28" s="88">
        <v>445.7</v>
      </c>
      <c r="E28" s="88">
        <v>173</v>
      </c>
      <c r="F28" s="88">
        <v>522.9</v>
      </c>
      <c r="G28" s="88">
        <v>18</v>
      </c>
      <c r="H28" s="88">
        <v>113.1</v>
      </c>
      <c r="I28" s="88">
        <v>9</v>
      </c>
      <c r="J28" s="88">
        <v>12.4</v>
      </c>
      <c r="K28" s="88">
        <v>305</v>
      </c>
      <c r="L28" s="88">
        <v>1094.0999999999999</v>
      </c>
    </row>
    <row r="29" spans="1:12">
      <c r="A29" s="88">
        <v>23</v>
      </c>
      <c r="B29" s="88" t="s">
        <v>224</v>
      </c>
      <c r="C29" s="88" t="s">
        <v>31</v>
      </c>
      <c r="D29" s="88" t="s">
        <v>31</v>
      </c>
      <c r="E29" s="88" t="s">
        <v>31</v>
      </c>
      <c r="F29" s="88" t="s">
        <v>31</v>
      </c>
      <c r="G29" s="88" t="s">
        <v>31</v>
      </c>
      <c r="H29" s="88" t="s">
        <v>31</v>
      </c>
      <c r="I29" s="88" t="s">
        <v>31</v>
      </c>
      <c r="J29" s="88" t="s">
        <v>31</v>
      </c>
      <c r="K29" s="88" t="s">
        <v>31</v>
      </c>
      <c r="L29" s="88" t="s">
        <v>31</v>
      </c>
    </row>
    <row r="30" spans="1:12">
      <c r="A30" s="88">
        <v>24</v>
      </c>
      <c r="B30" s="88" t="s">
        <v>225</v>
      </c>
      <c r="C30" s="88" t="s">
        <v>31</v>
      </c>
      <c r="D30" s="88" t="s">
        <v>31</v>
      </c>
      <c r="E30" s="88" t="s">
        <v>31</v>
      </c>
      <c r="F30" s="88" t="s">
        <v>31</v>
      </c>
      <c r="G30" s="88" t="s">
        <v>31</v>
      </c>
      <c r="H30" s="88" t="s">
        <v>31</v>
      </c>
      <c r="I30" s="88" t="s">
        <v>31</v>
      </c>
      <c r="J30" s="88" t="s">
        <v>31</v>
      </c>
      <c r="K30" s="88" t="s">
        <v>31</v>
      </c>
      <c r="L30" s="88" t="s">
        <v>31</v>
      </c>
    </row>
    <row r="31" spans="1:12">
      <c r="A31" s="88">
        <v>25</v>
      </c>
      <c r="B31" s="88" t="s">
        <v>226</v>
      </c>
      <c r="C31" s="88" t="s">
        <v>31</v>
      </c>
      <c r="D31" s="88" t="s">
        <v>31</v>
      </c>
      <c r="E31" s="88" t="s">
        <v>31</v>
      </c>
      <c r="F31" s="88" t="s">
        <v>31</v>
      </c>
      <c r="G31" s="88" t="s">
        <v>31</v>
      </c>
      <c r="H31" s="88" t="s">
        <v>31</v>
      </c>
      <c r="I31" s="88" t="s">
        <v>31</v>
      </c>
      <c r="J31" s="88" t="s">
        <v>31</v>
      </c>
      <c r="K31" s="88" t="s">
        <v>31</v>
      </c>
      <c r="L31" s="88" t="s">
        <v>31</v>
      </c>
    </row>
    <row r="32" spans="1:12">
      <c r="A32" s="88">
        <v>26</v>
      </c>
      <c r="B32" s="88" t="s">
        <v>227</v>
      </c>
      <c r="C32" s="88">
        <v>18</v>
      </c>
      <c r="D32" s="88">
        <v>276.7</v>
      </c>
      <c r="E32" s="88">
        <v>144</v>
      </c>
      <c r="F32" s="88">
        <v>390.5</v>
      </c>
      <c r="G32" s="88">
        <v>23</v>
      </c>
      <c r="H32" s="88">
        <v>149.5</v>
      </c>
      <c r="I32" s="88">
        <v>7</v>
      </c>
      <c r="J32" s="88">
        <v>9.1999999999999993</v>
      </c>
      <c r="K32" s="88">
        <v>242</v>
      </c>
      <c r="L32" s="88">
        <v>825.9</v>
      </c>
    </row>
    <row r="33" spans="1:12">
      <c r="A33" s="88">
        <v>27</v>
      </c>
      <c r="B33" s="88" t="s">
        <v>228</v>
      </c>
      <c r="C33" s="88" t="s">
        <v>31</v>
      </c>
      <c r="D33" s="88" t="s">
        <v>31</v>
      </c>
      <c r="E33" s="88">
        <v>102</v>
      </c>
      <c r="F33" s="88">
        <v>264</v>
      </c>
      <c r="G33" s="88" t="s">
        <v>31</v>
      </c>
      <c r="H33" s="88" t="s">
        <v>31</v>
      </c>
      <c r="I33" s="88" t="s">
        <v>31</v>
      </c>
      <c r="J33" s="88" t="s">
        <v>31</v>
      </c>
      <c r="K33" s="88">
        <v>102</v>
      </c>
      <c r="L33" s="88">
        <v>264</v>
      </c>
    </row>
    <row r="34" spans="1:12">
      <c r="A34" s="88">
        <v>28</v>
      </c>
      <c r="B34" s="88" t="s">
        <v>229</v>
      </c>
      <c r="C34" s="88" t="s">
        <v>31</v>
      </c>
      <c r="D34" s="88" t="s">
        <v>31</v>
      </c>
      <c r="E34" s="88" t="s">
        <v>31</v>
      </c>
      <c r="F34" s="88" t="s">
        <v>31</v>
      </c>
      <c r="G34" s="88" t="s">
        <v>31</v>
      </c>
      <c r="H34" s="88" t="s">
        <v>31</v>
      </c>
      <c r="I34" s="88" t="s">
        <v>31</v>
      </c>
      <c r="J34" s="88" t="s">
        <v>31</v>
      </c>
      <c r="K34" s="88" t="s">
        <v>31</v>
      </c>
      <c r="L34" s="88" t="s">
        <v>31</v>
      </c>
    </row>
    <row r="35" spans="1:12">
      <c r="A35" s="88">
        <v>29</v>
      </c>
      <c r="B35" s="88" t="s">
        <v>230</v>
      </c>
      <c r="C35" s="88" t="s">
        <v>31</v>
      </c>
      <c r="D35" s="88" t="s">
        <v>31</v>
      </c>
      <c r="E35" s="88" t="s">
        <v>31</v>
      </c>
      <c r="F35" s="88" t="s">
        <v>31</v>
      </c>
      <c r="G35" s="88" t="s">
        <v>31</v>
      </c>
      <c r="H35" s="88" t="s">
        <v>31</v>
      </c>
      <c r="I35" s="88" t="s">
        <v>31</v>
      </c>
      <c r="J35" s="88" t="s">
        <v>31</v>
      </c>
      <c r="K35" s="88" t="s">
        <v>31</v>
      </c>
      <c r="L35" s="88" t="s">
        <v>31</v>
      </c>
    </row>
    <row r="36" spans="1:12">
      <c r="A36" s="88">
        <v>30</v>
      </c>
      <c r="B36" s="88" t="s">
        <v>231</v>
      </c>
      <c r="C36" s="88">
        <v>124</v>
      </c>
      <c r="D36" s="88">
        <v>561.6</v>
      </c>
      <c r="E36" s="88">
        <v>125</v>
      </c>
      <c r="F36" s="88">
        <v>358.3</v>
      </c>
      <c r="G36" s="88">
        <v>26</v>
      </c>
      <c r="H36" s="88">
        <v>149.69999999999999</v>
      </c>
      <c r="I36" s="88">
        <v>7</v>
      </c>
      <c r="J36" s="88">
        <v>9.3000000000000007</v>
      </c>
      <c r="K36" s="88">
        <v>282</v>
      </c>
      <c r="L36" s="88">
        <v>1078.9000000000001</v>
      </c>
    </row>
    <row r="37" spans="1:12">
      <c r="A37" s="88">
        <v>31</v>
      </c>
      <c r="B37" s="88" t="s">
        <v>232</v>
      </c>
      <c r="C37" s="88">
        <v>60</v>
      </c>
      <c r="D37" s="88">
        <v>227.8</v>
      </c>
      <c r="E37" s="88">
        <v>111</v>
      </c>
      <c r="F37" s="88">
        <v>302.8</v>
      </c>
      <c r="G37" s="88">
        <v>7</v>
      </c>
      <c r="H37" s="88">
        <v>53.8</v>
      </c>
      <c r="I37" s="88">
        <v>4</v>
      </c>
      <c r="J37" s="88">
        <v>5.4</v>
      </c>
      <c r="K37" s="88">
        <v>182</v>
      </c>
      <c r="L37" s="88">
        <v>589.79999999999995</v>
      </c>
    </row>
    <row r="38" spans="1:12" ht="17.25" customHeight="1">
      <c r="A38" s="125"/>
      <c r="B38" s="7" t="s">
        <v>6</v>
      </c>
      <c r="C38" s="126">
        <v>1077</v>
      </c>
      <c r="D38" s="126">
        <v>4619.2</v>
      </c>
      <c r="E38" s="126">
        <v>2474</v>
      </c>
      <c r="F38" s="126">
        <v>4912.1000000000004</v>
      </c>
      <c r="G38" s="126">
        <v>241</v>
      </c>
      <c r="H38" s="126">
        <v>1426.7</v>
      </c>
      <c r="I38" s="126">
        <v>78</v>
      </c>
      <c r="J38" s="126">
        <v>119</v>
      </c>
      <c r="K38" s="126">
        <v>4027</v>
      </c>
      <c r="L38" s="126">
        <v>11488.999999999998</v>
      </c>
    </row>
    <row r="39" spans="1:12" ht="10.5" customHeight="1"/>
    <row r="40" spans="1:12" ht="13.5" customHeight="1">
      <c r="B40" s="127" t="s">
        <v>9</v>
      </c>
      <c r="C40" s="125">
        <f>C38/31</f>
        <v>34.741935483870968</v>
      </c>
      <c r="D40" s="129">
        <f t="shared" ref="D40:L40" si="0">D38/31</f>
        <v>149.00645161290322</v>
      </c>
      <c r="E40" s="125">
        <f t="shared" si="0"/>
        <v>79.806451612903231</v>
      </c>
      <c r="F40" s="130">
        <f t="shared" si="0"/>
        <v>158.45483870967743</v>
      </c>
      <c r="G40" s="125">
        <f t="shared" si="0"/>
        <v>7.774193548387097</v>
      </c>
      <c r="H40" s="131">
        <f t="shared" si="0"/>
        <v>46.022580645161291</v>
      </c>
      <c r="I40" s="125">
        <f t="shared" si="0"/>
        <v>2.5161290322580645</v>
      </c>
      <c r="J40" s="132">
        <f t="shared" si="0"/>
        <v>3.838709677419355</v>
      </c>
      <c r="K40" s="125">
        <f t="shared" si="0"/>
        <v>129.90322580645162</v>
      </c>
      <c r="L40" s="133">
        <f t="shared" si="0"/>
        <v>370.61290322580641</v>
      </c>
    </row>
    <row r="41" spans="1:12">
      <c r="B41" s="134"/>
      <c r="C41" s="87"/>
      <c r="D41" s="87"/>
      <c r="E41" s="87"/>
      <c r="F41" s="87"/>
      <c r="G41" s="87"/>
      <c r="H41" s="87"/>
      <c r="I41" s="87"/>
      <c r="J41" s="87"/>
      <c r="K41" s="87"/>
      <c r="L41" s="87"/>
    </row>
    <row r="42" spans="1:12">
      <c r="B42" s="134"/>
      <c r="C42" s="87"/>
      <c r="D42" s="87"/>
      <c r="E42" s="87"/>
      <c r="F42" s="87"/>
      <c r="G42" s="87"/>
      <c r="H42" s="87"/>
      <c r="I42" s="87"/>
      <c r="J42" s="87"/>
      <c r="K42" s="87"/>
      <c r="L42" s="87"/>
    </row>
    <row r="44" spans="1:12" ht="25.5" customHeight="1">
      <c r="A44" s="329" t="s">
        <v>233</v>
      </c>
      <c r="B44" s="330"/>
      <c r="C44" s="330"/>
      <c r="D44" s="330"/>
      <c r="E44" s="330"/>
      <c r="F44" s="331"/>
      <c r="G44" s="135"/>
    </row>
    <row r="45" spans="1:12">
      <c r="A45" s="318" t="s">
        <v>0</v>
      </c>
      <c r="B45" s="318" t="s">
        <v>1</v>
      </c>
      <c r="C45" s="319" t="s">
        <v>48</v>
      </c>
      <c r="D45" s="320"/>
      <c r="E45" s="321" t="s">
        <v>74</v>
      </c>
      <c r="F45" s="322"/>
    </row>
    <row r="46" spans="1:12">
      <c r="A46" s="305"/>
      <c r="B46" s="305"/>
      <c r="C46" s="121" t="s">
        <v>7</v>
      </c>
      <c r="D46" s="121" t="s">
        <v>8</v>
      </c>
      <c r="E46" s="124" t="s">
        <v>7</v>
      </c>
      <c r="F46" s="124" t="s">
        <v>8</v>
      </c>
    </row>
    <row r="47" spans="1:12">
      <c r="A47" s="88">
        <v>1</v>
      </c>
      <c r="B47" s="88" t="s">
        <v>216</v>
      </c>
      <c r="C47" s="127">
        <v>131</v>
      </c>
      <c r="D47" s="127">
        <v>445.1</v>
      </c>
      <c r="E47" s="127">
        <v>131</v>
      </c>
      <c r="F47" s="127">
        <v>445.1</v>
      </c>
    </row>
    <row r="48" spans="1:12">
      <c r="A48" s="88">
        <v>2</v>
      </c>
      <c r="B48" s="88" t="s">
        <v>218</v>
      </c>
      <c r="C48" s="127">
        <v>95</v>
      </c>
      <c r="D48" s="127">
        <v>312.5</v>
      </c>
      <c r="E48" s="127">
        <v>95</v>
      </c>
      <c r="F48" s="127">
        <v>312.5</v>
      </c>
    </row>
    <row r="49" spans="1:6">
      <c r="A49" s="88">
        <v>3</v>
      </c>
      <c r="B49" s="88" t="s">
        <v>217</v>
      </c>
      <c r="C49" s="127">
        <v>60</v>
      </c>
      <c r="D49" s="127">
        <v>182.3</v>
      </c>
      <c r="E49" s="127">
        <v>60</v>
      </c>
      <c r="F49" s="127">
        <v>182.3</v>
      </c>
    </row>
    <row r="50" spans="1:6">
      <c r="A50" s="88">
        <v>4</v>
      </c>
      <c r="B50" s="88" t="s">
        <v>220</v>
      </c>
      <c r="C50" s="127">
        <v>30</v>
      </c>
      <c r="D50" s="127">
        <v>90</v>
      </c>
      <c r="E50" s="127">
        <v>30</v>
      </c>
      <c r="F50" s="127">
        <v>90</v>
      </c>
    </row>
    <row r="51" spans="1:6">
      <c r="A51" s="88">
        <v>5</v>
      </c>
      <c r="B51" s="88" t="s">
        <v>221</v>
      </c>
      <c r="C51" s="127">
        <v>188</v>
      </c>
      <c r="D51" s="127">
        <v>276.3</v>
      </c>
      <c r="E51" s="127">
        <v>188</v>
      </c>
      <c r="F51" s="127">
        <v>276.3</v>
      </c>
    </row>
    <row r="52" spans="1:6">
      <c r="A52" s="88">
        <v>6</v>
      </c>
      <c r="B52" s="88" t="s">
        <v>223</v>
      </c>
      <c r="C52" s="127">
        <v>110</v>
      </c>
      <c r="D52" s="127">
        <v>328.7</v>
      </c>
      <c r="E52" s="127">
        <v>110</v>
      </c>
      <c r="F52" s="127">
        <v>328.7</v>
      </c>
    </row>
    <row r="53" spans="1:6">
      <c r="A53" s="88">
        <v>7</v>
      </c>
      <c r="B53" s="88" t="s">
        <v>227</v>
      </c>
      <c r="C53" s="127">
        <v>53</v>
      </c>
      <c r="D53" s="127">
        <v>178.7</v>
      </c>
      <c r="E53" s="127">
        <v>53</v>
      </c>
      <c r="F53" s="127">
        <v>178.7</v>
      </c>
    </row>
    <row r="54" spans="1:6">
      <c r="A54" s="88">
        <v>8</v>
      </c>
      <c r="B54" s="88" t="s">
        <v>228</v>
      </c>
      <c r="C54" s="127">
        <v>51</v>
      </c>
      <c r="D54" s="127">
        <v>155.1</v>
      </c>
      <c r="E54" s="127">
        <v>51</v>
      </c>
      <c r="F54" s="127">
        <v>155.1</v>
      </c>
    </row>
    <row r="55" spans="1:6">
      <c r="A55" s="88">
        <v>9</v>
      </c>
      <c r="B55" s="88" t="s">
        <v>231</v>
      </c>
      <c r="C55" s="127">
        <v>90</v>
      </c>
      <c r="D55" s="127">
        <v>261.39999999999998</v>
      </c>
      <c r="E55" s="127">
        <v>90</v>
      </c>
      <c r="F55" s="127">
        <v>261.39999999999998</v>
      </c>
    </row>
    <row r="56" spans="1:6">
      <c r="B56" s="7" t="s">
        <v>6</v>
      </c>
      <c r="C56" s="7">
        <v>808</v>
      </c>
      <c r="D56" s="7">
        <v>2230.1</v>
      </c>
      <c r="E56" s="7">
        <v>808</v>
      </c>
      <c r="F56" s="7">
        <v>2230.1</v>
      </c>
    </row>
    <row r="58" spans="1:6">
      <c r="B58" s="127" t="s">
        <v>9</v>
      </c>
      <c r="C58" s="125">
        <f>C56/31</f>
        <v>26.06451612903226</v>
      </c>
      <c r="D58" s="130">
        <f t="shared" ref="D58:F58" si="1">D56/31</f>
        <v>71.938709677419354</v>
      </c>
      <c r="E58" s="125">
        <f t="shared" si="1"/>
        <v>26.06451612903226</v>
      </c>
      <c r="F58" s="133">
        <f t="shared" si="1"/>
        <v>71.938709677419354</v>
      </c>
    </row>
  </sheetData>
  <mergeCells count="17">
    <mergeCell ref="A44:F44"/>
    <mergeCell ref="A45:A46"/>
    <mergeCell ref="B45:B46"/>
    <mergeCell ref="C45:D45"/>
    <mergeCell ref="E45:F45"/>
    <mergeCell ref="A10:A11"/>
    <mergeCell ref="B10:B11"/>
    <mergeCell ref="A20:A21"/>
    <mergeCell ref="B20:B21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" bottom="0" header="0.3" footer="0.3"/>
  <pageSetup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P65"/>
  <sheetViews>
    <sheetView topLeftCell="A64" workbookViewId="0">
      <selection activeCell="A45" sqref="A45:XFD45"/>
    </sheetView>
  </sheetViews>
  <sheetFormatPr defaultRowHeight="15"/>
  <cols>
    <col min="1" max="1" width="6.85546875" customWidth="1"/>
    <col min="2" max="2" width="14.140625" customWidth="1"/>
    <col min="9" max="10" width="0" hidden="1" customWidth="1"/>
  </cols>
  <sheetData>
    <row r="1" spans="1:16">
      <c r="A1" s="323" t="s">
        <v>234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135"/>
      <c r="P1" s="135"/>
    </row>
    <row r="2" spans="1:16">
      <c r="A2" s="304" t="s">
        <v>0</v>
      </c>
      <c r="B2" s="304" t="s">
        <v>1</v>
      </c>
      <c r="C2" s="306" t="s">
        <v>2</v>
      </c>
      <c r="D2" s="306"/>
      <c r="E2" s="307" t="s">
        <v>48</v>
      </c>
      <c r="F2" s="308"/>
      <c r="G2" s="309" t="s">
        <v>4</v>
      </c>
      <c r="H2" s="310"/>
      <c r="I2" s="309" t="s">
        <v>4</v>
      </c>
      <c r="J2" s="310"/>
      <c r="K2" s="311" t="s">
        <v>5</v>
      </c>
      <c r="L2" s="312"/>
      <c r="M2" s="313" t="s">
        <v>74</v>
      </c>
      <c r="N2" s="314"/>
    </row>
    <row r="3" spans="1:16">
      <c r="A3" s="305"/>
      <c r="B3" s="305"/>
      <c r="C3" s="120" t="s">
        <v>7</v>
      </c>
      <c r="D3" s="120" t="s">
        <v>8</v>
      </c>
      <c r="E3" s="121" t="s">
        <v>7</v>
      </c>
      <c r="F3" s="121" t="s">
        <v>8</v>
      </c>
      <c r="G3" s="122" t="s">
        <v>7</v>
      </c>
      <c r="H3" s="122" t="s">
        <v>8</v>
      </c>
      <c r="I3" s="122" t="s">
        <v>7</v>
      </c>
      <c r="J3" s="122" t="s">
        <v>8</v>
      </c>
      <c r="K3" s="123" t="s">
        <v>7</v>
      </c>
      <c r="L3" s="123" t="s">
        <v>8</v>
      </c>
      <c r="M3" s="124" t="s">
        <v>7</v>
      </c>
      <c r="N3" s="124" t="s">
        <v>8</v>
      </c>
    </row>
    <row r="4" spans="1:16">
      <c r="A4" s="88">
        <v>1</v>
      </c>
      <c r="B4" s="88" t="s">
        <v>235</v>
      </c>
      <c r="C4" s="88" t="s">
        <v>31</v>
      </c>
      <c r="D4" s="88" t="s">
        <v>31</v>
      </c>
      <c r="E4" s="88" t="s">
        <v>31</v>
      </c>
      <c r="F4" s="88" t="s">
        <v>31</v>
      </c>
      <c r="G4" s="88" t="s">
        <v>31</v>
      </c>
      <c r="H4" s="88" t="s">
        <v>31</v>
      </c>
      <c r="I4" s="88" t="s">
        <v>31</v>
      </c>
      <c r="J4" s="88" t="s">
        <v>31</v>
      </c>
      <c r="K4" s="88" t="s">
        <v>31</v>
      </c>
      <c r="L4" s="88" t="s">
        <v>31</v>
      </c>
      <c r="M4" s="88" t="s">
        <v>31</v>
      </c>
      <c r="N4" s="88" t="s">
        <v>31</v>
      </c>
    </row>
    <row r="5" spans="1:16">
      <c r="A5" s="88">
        <v>2</v>
      </c>
      <c r="B5" s="88" t="s">
        <v>236</v>
      </c>
      <c r="C5" s="88" t="s">
        <v>31</v>
      </c>
      <c r="D5" s="88" t="s">
        <v>31</v>
      </c>
      <c r="E5" s="88" t="s">
        <v>31</v>
      </c>
      <c r="F5" s="88" t="s">
        <v>31</v>
      </c>
      <c r="G5" s="88" t="s">
        <v>31</v>
      </c>
      <c r="H5" s="88" t="s">
        <v>31</v>
      </c>
      <c r="I5" s="88" t="s">
        <v>31</v>
      </c>
      <c r="J5" s="88" t="s">
        <v>31</v>
      </c>
      <c r="K5" s="88" t="s">
        <v>31</v>
      </c>
      <c r="L5" s="88" t="s">
        <v>31</v>
      </c>
      <c r="M5" s="88" t="s">
        <v>31</v>
      </c>
      <c r="N5" s="88" t="s">
        <v>31</v>
      </c>
    </row>
    <row r="6" spans="1:16">
      <c r="A6" s="88">
        <v>3</v>
      </c>
      <c r="B6" s="88" t="s">
        <v>237</v>
      </c>
      <c r="C6" s="88" t="s">
        <v>31</v>
      </c>
      <c r="D6" s="88" t="s">
        <v>31</v>
      </c>
      <c r="E6" s="88">
        <v>85</v>
      </c>
      <c r="F6" s="88">
        <v>200.9</v>
      </c>
      <c r="G6" s="88">
        <v>15</v>
      </c>
      <c r="H6" s="88">
        <v>78</v>
      </c>
      <c r="I6" s="88">
        <v>15</v>
      </c>
      <c r="J6" s="88">
        <v>78</v>
      </c>
      <c r="K6" s="88">
        <v>4</v>
      </c>
      <c r="L6" s="88">
        <v>5.3</v>
      </c>
      <c r="M6" s="88">
        <v>104</v>
      </c>
      <c r="N6" s="88">
        <v>284.2</v>
      </c>
    </row>
    <row r="7" spans="1:16">
      <c r="A7" s="88">
        <v>4</v>
      </c>
      <c r="B7" s="88" t="s">
        <v>238</v>
      </c>
      <c r="C7" s="88" t="s">
        <v>31</v>
      </c>
      <c r="D7" s="88" t="s">
        <v>31</v>
      </c>
      <c r="E7" s="88" t="s">
        <v>31</v>
      </c>
      <c r="F7" s="88" t="s">
        <v>31</v>
      </c>
      <c r="G7" s="88" t="s">
        <v>31</v>
      </c>
      <c r="H7" s="88" t="s">
        <v>31</v>
      </c>
      <c r="I7" s="88" t="s">
        <v>31</v>
      </c>
      <c r="J7" s="88" t="s">
        <v>31</v>
      </c>
      <c r="K7" s="88" t="s">
        <v>31</v>
      </c>
      <c r="L7" s="88" t="s">
        <v>31</v>
      </c>
      <c r="M7" s="88" t="s">
        <v>31</v>
      </c>
      <c r="N7" s="88" t="s">
        <v>31</v>
      </c>
    </row>
    <row r="8" spans="1:16">
      <c r="A8" s="88">
        <v>5</v>
      </c>
      <c r="B8" s="88" t="s">
        <v>239</v>
      </c>
      <c r="C8" s="88">
        <v>25</v>
      </c>
      <c r="D8" s="88">
        <v>97.6</v>
      </c>
      <c r="E8" s="88">
        <v>105</v>
      </c>
      <c r="F8" s="88">
        <v>260.10000000000002</v>
      </c>
      <c r="G8" s="88">
        <v>15</v>
      </c>
      <c r="H8" s="88">
        <v>97</v>
      </c>
      <c r="I8" s="88">
        <v>15</v>
      </c>
      <c r="J8" s="88">
        <v>97</v>
      </c>
      <c r="K8" s="88">
        <v>5</v>
      </c>
      <c r="L8" s="88">
        <v>5.7</v>
      </c>
      <c r="M8" s="88">
        <v>150</v>
      </c>
      <c r="N8" s="88">
        <v>460.4</v>
      </c>
    </row>
    <row r="9" spans="1:16">
      <c r="A9" s="304">
        <v>6</v>
      </c>
      <c r="B9" s="304" t="s">
        <v>240</v>
      </c>
      <c r="C9" s="88" t="s">
        <v>31</v>
      </c>
      <c r="D9" s="88" t="s">
        <v>31</v>
      </c>
      <c r="E9" s="88">
        <v>60</v>
      </c>
      <c r="F9" s="88">
        <v>142.69999999999999</v>
      </c>
      <c r="G9" s="88">
        <v>16</v>
      </c>
      <c r="H9" s="88">
        <v>67.8</v>
      </c>
      <c r="I9" s="88" t="s">
        <v>31</v>
      </c>
      <c r="J9" s="88" t="s">
        <v>31</v>
      </c>
      <c r="K9" s="88" t="s">
        <v>31</v>
      </c>
      <c r="L9" s="88" t="s">
        <v>31</v>
      </c>
      <c r="M9" s="88">
        <v>60</v>
      </c>
      <c r="N9" s="88">
        <v>142.69999999999999</v>
      </c>
    </row>
    <row r="10" spans="1:16">
      <c r="A10" s="305"/>
      <c r="B10" s="305"/>
      <c r="C10" s="88">
        <v>92</v>
      </c>
      <c r="D10" s="88">
        <v>360.2</v>
      </c>
      <c r="E10" s="88">
        <v>133</v>
      </c>
      <c r="F10" s="88">
        <v>357.5</v>
      </c>
      <c r="G10" s="88">
        <v>10</v>
      </c>
      <c r="H10" s="88">
        <v>55.5</v>
      </c>
      <c r="I10" s="88">
        <v>16</v>
      </c>
      <c r="J10" s="88">
        <v>67.8</v>
      </c>
      <c r="K10" s="88">
        <v>7</v>
      </c>
      <c r="L10" s="88">
        <v>9.3000000000000007</v>
      </c>
      <c r="M10" s="88">
        <v>248</v>
      </c>
      <c r="N10" s="88">
        <v>794.8</v>
      </c>
    </row>
    <row r="11" spans="1:16">
      <c r="A11" s="88">
        <v>7</v>
      </c>
      <c r="B11" s="88" t="s">
        <v>241</v>
      </c>
      <c r="C11" s="88" t="s">
        <v>31</v>
      </c>
      <c r="D11" s="88" t="s">
        <v>31</v>
      </c>
      <c r="E11" s="88" t="s">
        <v>31</v>
      </c>
      <c r="F11" s="88" t="s">
        <v>31</v>
      </c>
      <c r="G11" s="88" t="s">
        <v>31</v>
      </c>
      <c r="H11" s="88" t="s">
        <v>31</v>
      </c>
      <c r="I11" s="88" t="s">
        <v>31</v>
      </c>
      <c r="J11" s="88" t="s">
        <v>31</v>
      </c>
      <c r="K11" s="88" t="s">
        <v>31</v>
      </c>
      <c r="L11" s="88" t="s">
        <v>31</v>
      </c>
      <c r="M11" s="88" t="s">
        <v>31</v>
      </c>
      <c r="N11" s="88" t="s">
        <v>31</v>
      </c>
    </row>
    <row r="12" spans="1:16">
      <c r="A12" s="88">
        <v>8</v>
      </c>
      <c r="B12" s="88" t="s">
        <v>242</v>
      </c>
      <c r="C12" s="88">
        <v>50</v>
      </c>
      <c r="D12" s="88">
        <v>201.7</v>
      </c>
      <c r="E12" s="88">
        <v>96</v>
      </c>
      <c r="F12" s="88">
        <v>261.2</v>
      </c>
      <c r="G12" s="88">
        <v>10</v>
      </c>
      <c r="H12" s="88">
        <v>55.5</v>
      </c>
      <c r="I12" s="88">
        <v>10</v>
      </c>
      <c r="J12" s="88">
        <v>55.5</v>
      </c>
      <c r="K12" s="88">
        <v>4</v>
      </c>
      <c r="L12" s="88">
        <v>4.5999999999999996</v>
      </c>
      <c r="M12" s="88">
        <v>160</v>
      </c>
      <c r="N12" s="88">
        <v>523</v>
      </c>
    </row>
    <row r="13" spans="1:16">
      <c r="A13" s="88">
        <v>9</v>
      </c>
      <c r="B13" s="88" t="s">
        <v>243</v>
      </c>
      <c r="C13" s="88">
        <v>78</v>
      </c>
      <c r="D13" s="88">
        <v>175.2</v>
      </c>
      <c r="E13" s="88">
        <v>58</v>
      </c>
      <c r="F13" s="88">
        <v>114.7</v>
      </c>
      <c r="G13" s="88">
        <v>5</v>
      </c>
      <c r="H13" s="88">
        <v>27</v>
      </c>
      <c r="I13" s="88">
        <v>5</v>
      </c>
      <c r="J13" s="88">
        <v>27</v>
      </c>
      <c r="K13" s="88">
        <v>3</v>
      </c>
      <c r="L13" s="88">
        <v>2.5</v>
      </c>
      <c r="M13" s="88">
        <v>144</v>
      </c>
      <c r="N13" s="88">
        <v>319.39999999999998</v>
      </c>
    </row>
    <row r="14" spans="1:16">
      <c r="A14" s="88">
        <v>10</v>
      </c>
      <c r="B14" s="88" t="s">
        <v>244</v>
      </c>
      <c r="C14" s="88" t="s">
        <v>31</v>
      </c>
      <c r="D14" s="88" t="s">
        <v>31</v>
      </c>
      <c r="E14" s="88" t="s">
        <v>31</v>
      </c>
      <c r="F14" s="88" t="s">
        <v>31</v>
      </c>
      <c r="G14" s="88" t="s">
        <v>31</v>
      </c>
      <c r="H14" s="88" t="s">
        <v>31</v>
      </c>
      <c r="I14" s="88" t="s">
        <v>31</v>
      </c>
      <c r="J14" s="88" t="s">
        <v>31</v>
      </c>
      <c r="K14" s="88" t="s">
        <v>31</v>
      </c>
      <c r="L14" s="88" t="s">
        <v>31</v>
      </c>
      <c r="M14" s="88" t="s">
        <v>31</v>
      </c>
      <c r="N14" s="88" t="s">
        <v>31</v>
      </c>
    </row>
    <row r="15" spans="1:16">
      <c r="A15" s="88">
        <v>11</v>
      </c>
      <c r="B15" s="88" t="s">
        <v>245</v>
      </c>
      <c r="C15" s="88" t="s">
        <v>31</v>
      </c>
      <c r="D15" s="88" t="s">
        <v>31</v>
      </c>
      <c r="E15" s="88" t="s">
        <v>31</v>
      </c>
      <c r="F15" s="88" t="s">
        <v>31</v>
      </c>
      <c r="G15" s="88" t="s">
        <v>31</v>
      </c>
      <c r="H15" s="88" t="s">
        <v>31</v>
      </c>
      <c r="I15" s="88" t="s">
        <v>31</v>
      </c>
      <c r="J15" s="88" t="s">
        <v>31</v>
      </c>
      <c r="K15" s="88" t="s">
        <v>31</v>
      </c>
      <c r="L15" s="88" t="s">
        <v>31</v>
      </c>
      <c r="M15" s="88" t="s">
        <v>31</v>
      </c>
      <c r="N15" s="88" t="s">
        <v>31</v>
      </c>
    </row>
    <row r="16" spans="1:16">
      <c r="A16" s="88">
        <v>12</v>
      </c>
      <c r="B16" s="88" t="s">
        <v>246</v>
      </c>
      <c r="C16" s="88" t="s">
        <v>31</v>
      </c>
      <c r="D16" s="88" t="s">
        <v>31</v>
      </c>
      <c r="E16" s="88" t="s">
        <v>31</v>
      </c>
      <c r="F16" s="88" t="s">
        <v>31</v>
      </c>
      <c r="G16" s="88" t="s">
        <v>31</v>
      </c>
      <c r="H16" s="88" t="s">
        <v>31</v>
      </c>
      <c r="I16" s="88" t="s">
        <v>31</v>
      </c>
      <c r="J16" s="88" t="s">
        <v>31</v>
      </c>
      <c r="K16" s="88" t="s">
        <v>31</v>
      </c>
      <c r="L16" s="88" t="s">
        <v>31</v>
      </c>
      <c r="M16" s="88" t="s">
        <v>31</v>
      </c>
      <c r="N16" s="88" t="s">
        <v>31</v>
      </c>
    </row>
    <row r="17" spans="1:14">
      <c r="A17" s="88">
        <v>13</v>
      </c>
      <c r="B17" s="88" t="s">
        <v>247</v>
      </c>
      <c r="C17" s="88" t="s">
        <v>31</v>
      </c>
      <c r="D17" s="88" t="s">
        <v>31</v>
      </c>
      <c r="E17" s="88" t="s">
        <v>31</v>
      </c>
      <c r="F17" s="88" t="s">
        <v>31</v>
      </c>
      <c r="G17" s="88" t="s">
        <v>31</v>
      </c>
      <c r="H17" s="88" t="s">
        <v>31</v>
      </c>
      <c r="I17" s="88" t="s">
        <v>31</v>
      </c>
      <c r="J17" s="88" t="s">
        <v>31</v>
      </c>
      <c r="K17" s="88" t="s">
        <v>31</v>
      </c>
      <c r="L17" s="88" t="s">
        <v>31</v>
      </c>
      <c r="M17" s="88" t="s">
        <v>31</v>
      </c>
      <c r="N17" s="88" t="s">
        <v>31</v>
      </c>
    </row>
    <row r="18" spans="1:14">
      <c r="A18" s="88">
        <v>14</v>
      </c>
      <c r="B18" s="88" t="s">
        <v>248</v>
      </c>
      <c r="C18" s="88">
        <v>73</v>
      </c>
      <c r="D18" s="88">
        <v>182.5</v>
      </c>
      <c r="E18" s="88">
        <v>222</v>
      </c>
      <c r="F18" s="88">
        <v>459.1</v>
      </c>
      <c r="G18" s="88">
        <v>30</v>
      </c>
      <c r="H18" s="88">
        <v>124.3</v>
      </c>
      <c r="I18" s="88">
        <v>30</v>
      </c>
      <c r="J18" s="88">
        <v>124.3</v>
      </c>
      <c r="K18" s="88">
        <v>10</v>
      </c>
      <c r="L18" s="88">
        <v>10</v>
      </c>
      <c r="M18" s="88">
        <v>345</v>
      </c>
      <c r="N18" s="88">
        <v>775.9</v>
      </c>
    </row>
    <row r="19" spans="1:14">
      <c r="A19" s="88">
        <v>15</v>
      </c>
      <c r="B19" s="88" t="s">
        <v>249</v>
      </c>
      <c r="C19" s="88" t="s">
        <v>31</v>
      </c>
      <c r="D19" s="88" t="s">
        <v>31</v>
      </c>
      <c r="E19" s="88" t="s">
        <v>31</v>
      </c>
      <c r="F19" s="88" t="s">
        <v>31</v>
      </c>
      <c r="G19" s="88" t="s">
        <v>31</v>
      </c>
      <c r="H19" s="88" t="s">
        <v>31</v>
      </c>
      <c r="I19" s="88" t="s">
        <v>31</v>
      </c>
      <c r="J19" s="88" t="s">
        <v>31</v>
      </c>
      <c r="K19" s="88" t="s">
        <v>31</v>
      </c>
      <c r="L19" s="88" t="s">
        <v>31</v>
      </c>
      <c r="M19" s="88" t="s">
        <v>31</v>
      </c>
      <c r="N19" s="88" t="s">
        <v>31</v>
      </c>
    </row>
    <row r="20" spans="1:14">
      <c r="A20" s="88">
        <v>16</v>
      </c>
      <c r="B20" s="88" t="s">
        <v>250</v>
      </c>
      <c r="C20" s="88">
        <v>20</v>
      </c>
      <c r="D20" s="88">
        <v>41</v>
      </c>
      <c r="E20" s="88">
        <v>28</v>
      </c>
      <c r="F20" s="88">
        <v>152.30000000000001</v>
      </c>
      <c r="G20" s="88" t="s">
        <v>31</v>
      </c>
      <c r="H20" s="88" t="s">
        <v>31</v>
      </c>
      <c r="I20" s="88" t="s">
        <v>31</v>
      </c>
      <c r="J20" s="88" t="s">
        <v>31</v>
      </c>
      <c r="K20" s="88" t="s">
        <v>31</v>
      </c>
      <c r="L20" s="88" t="s">
        <v>31</v>
      </c>
      <c r="M20" s="88">
        <v>98</v>
      </c>
      <c r="N20" s="88">
        <v>193</v>
      </c>
    </row>
    <row r="21" spans="1:14">
      <c r="A21" s="88">
        <v>17</v>
      </c>
      <c r="B21" s="88" t="s">
        <v>251</v>
      </c>
      <c r="C21" s="88" t="s">
        <v>31</v>
      </c>
      <c r="D21" s="88" t="s">
        <v>31</v>
      </c>
      <c r="E21" s="88" t="s">
        <v>31</v>
      </c>
      <c r="F21" s="88" t="s">
        <v>31</v>
      </c>
      <c r="G21" s="88" t="s">
        <v>31</v>
      </c>
      <c r="H21" s="88" t="s">
        <v>31</v>
      </c>
      <c r="I21" s="88" t="s">
        <v>31</v>
      </c>
      <c r="J21" s="88" t="s">
        <v>31</v>
      </c>
      <c r="K21" s="88" t="s">
        <v>31</v>
      </c>
      <c r="L21" s="88" t="s">
        <v>31</v>
      </c>
      <c r="M21" s="88" t="s">
        <v>31</v>
      </c>
      <c r="N21" s="88" t="s">
        <v>31</v>
      </c>
    </row>
    <row r="22" spans="1:14">
      <c r="A22" s="88">
        <v>18</v>
      </c>
      <c r="B22" s="88" t="s">
        <v>252</v>
      </c>
      <c r="C22" s="88" t="s">
        <v>31</v>
      </c>
      <c r="D22" s="88" t="s">
        <v>31</v>
      </c>
      <c r="E22" s="88" t="s">
        <v>31</v>
      </c>
      <c r="F22" s="88" t="s">
        <v>31</v>
      </c>
      <c r="G22" s="88" t="s">
        <v>31</v>
      </c>
      <c r="H22" s="88" t="s">
        <v>31</v>
      </c>
      <c r="I22" s="88" t="s">
        <v>31</v>
      </c>
      <c r="J22" s="88" t="s">
        <v>31</v>
      </c>
      <c r="K22" s="88" t="s">
        <v>31</v>
      </c>
      <c r="L22" s="88" t="s">
        <v>31</v>
      </c>
      <c r="M22" s="88" t="s">
        <v>31</v>
      </c>
      <c r="N22" s="88" t="s">
        <v>31</v>
      </c>
    </row>
    <row r="23" spans="1:14">
      <c r="A23" s="88">
        <v>19</v>
      </c>
      <c r="B23" s="88" t="s">
        <v>253</v>
      </c>
      <c r="C23" s="88">
        <v>50</v>
      </c>
      <c r="D23" s="88">
        <v>80</v>
      </c>
      <c r="E23" s="88">
        <v>70</v>
      </c>
      <c r="F23" s="88">
        <v>110</v>
      </c>
      <c r="G23" s="88">
        <v>10</v>
      </c>
      <c r="H23" s="88">
        <v>30</v>
      </c>
      <c r="I23" s="88">
        <v>110</v>
      </c>
      <c r="J23" s="88">
        <v>30</v>
      </c>
      <c r="K23" s="88">
        <v>5</v>
      </c>
      <c r="L23" s="88">
        <v>10</v>
      </c>
      <c r="M23" s="88">
        <v>135</v>
      </c>
      <c r="N23" s="88">
        <v>230</v>
      </c>
    </row>
    <row r="24" spans="1:14">
      <c r="A24" s="88">
        <v>20</v>
      </c>
      <c r="B24" s="88" t="s">
        <v>254</v>
      </c>
      <c r="C24" s="88">
        <v>118</v>
      </c>
      <c r="D24" s="88">
        <v>262</v>
      </c>
      <c r="E24" s="88">
        <v>70</v>
      </c>
      <c r="F24" s="88">
        <v>73</v>
      </c>
      <c r="G24" s="88">
        <v>23</v>
      </c>
      <c r="H24" s="88">
        <v>58</v>
      </c>
      <c r="I24" s="88">
        <v>23</v>
      </c>
      <c r="J24" s="88">
        <v>58</v>
      </c>
      <c r="K24" s="88">
        <v>7</v>
      </c>
      <c r="L24" s="88">
        <v>17</v>
      </c>
      <c r="M24" s="88">
        <v>218</v>
      </c>
      <c r="N24" s="88">
        <v>410</v>
      </c>
    </row>
    <row r="25" spans="1:14">
      <c r="A25" s="88">
        <v>21</v>
      </c>
      <c r="B25" s="88" t="s">
        <v>255</v>
      </c>
      <c r="C25" s="88" t="s">
        <v>31</v>
      </c>
      <c r="D25" s="88" t="s">
        <v>31</v>
      </c>
      <c r="E25" s="88" t="s">
        <v>31</v>
      </c>
      <c r="F25" s="88" t="s">
        <v>31</v>
      </c>
      <c r="G25" s="88" t="s">
        <v>31</v>
      </c>
      <c r="H25" s="88" t="s">
        <v>31</v>
      </c>
      <c r="I25" s="88" t="s">
        <v>31</v>
      </c>
      <c r="J25" s="88" t="s">
        <v>31</v>
      </c>
      <c r="K25" s="88" t="s">
        <v>31</v>
      </c>
      <c r="L25" s="88" t="s">
        <v>31</v>
      </c>
      <c r="M25" s="88" t="s">
        <v>31</v>
      </c>
      <c r="N25" s="88" t="s">
        <v>31</v>
      </c>
    </row>
    <row r="26" spans="1:14">
      <c r="A26" s="304">
        <v>22</v>
      </c>
      <c r="B26" s="304" t="s">
        <v>256</v>
      </c>
      <c r="C26" s="88">
        <v>27</v>
      </c>
      <c r="D26" s="88">
        <v>92</v>
      </c>
      <c r="E26" s="88">
        <v>33</v>
      </c>
      <c r="F26" s="88">
        <v>98</v>
      </c>
      <c r="G26" s="88">
        <v>4</v>
      </c>
      <c r="H26" s="88">
        <v>22</v>
      </c>
      <c r="I26" s="88">
        <v>4</v>
      </c>
      <c r="J26" s="88">
        <v>22</v>
      </c>
      <c r="K26" s="88">
        <v>4</v>
      </c>
      <c r="L26" s="88">
        <v>6</v>
      </c>
      <c r="M26" s="88">
        <v>68</v>
      </c>
      <c r="N26" s="88">
        <v>218</v>
      </c>
    </row>
    <row r="27" spans="1:14">
      <c r="A27" s="318"/>
      <c r="B27" s="318"/>
      <c r="C27" s="88">
        <v>40</v>
      </c>
      <c r="D27" s="88">
        <v>78</v>
      </c>
      <c r="E27" s="88">
        <v>80</v>
      </c>
      <c r="F27" s="88">
        <v>115</v>
      </c>
      <c r="G27" s="88" t="s">
        <v>31</v>
      </c>
      <c r="H27" s="88" t="s">
        <v>31</v>
      </c>
      <c r="I27" s="88" t="s">
        <v>31</v>
      </c>
      <c r="J27" s="88" t="s">
        <v>31</v>
      </c>
      <c r="K27" s="88" t="s">
        <v>31</v>
      </c>
      <c r="L27" s="88" t="s">
        <v>31</v>
      </c>
      <c r="M27" s="88">
        <v>120</v>
      </c>
      <c r="N27" s="88">
        <v>193</v>
      </c>
    </row>
    <row r="28" spans="1:14">
      <c r="A28" s="305"/>
      <c r="B28" s="305"/>
      <c r="C28" s="88">
        <v>54</v>
      </c>
      <c r="D28" s="88">
        <v>82</v>
      </c>
      <c r="E28" s="88">
        <v>71</v>
      </c>
      <c r="F28" s="88">
        <v>103</v>
      </c>
      <c r="G28" s="88">
        <v>9</v>
      </c>
      <c r="H28" s="88">
        <v>52</v>
      </c>
      <c r="I28" s="88">
        <v>9</v>
      </c>
      <c r="J28" s="88">
        <v>52</v>
      </c>
      <c r="K28" s="88">
        <v>4</v>
      </c>
      <c r="L28" s="88">
        <v>6</v>
      </c>
      <c r="M28" s="88">
        <v>138</v>
      </c>
      <c r="N28" s="88">
        <v>243</v>
      </c>
    </row>
    <row r="29" spans="1:14">
      <c r="A29" s="88">
        <v>23</v>
      </c>
      <c r="B29" s="88" t="s">
        <v>257</v>
      </c>
      <c r="C29" s="88" t="s">
        <v>31</v>
      </c>
      <c r="D29" s="88" t="s">
        <v>31</v>
      </c>
      <c r="E29" s="88" t="s">
        <v>31</v>
      </c>
      <c r="F29" s="88" t="s">
        <v>31</v>
      </c>
      <c r="G29" s="88" t="s">
        <v>31</v>
      </c>
      <c r="H29" s="88" t="s">
        <v>31</v>
      </c>
      <c r="I29" s="88" t="s">
        <v>31</v>
      </c>
      <c r="J29" s="88" t="s">
        <v>31</v>
      </c>
      <c r="K29" s="88" t="s">
        <v>31</v>
      </c>
      <c r="L29" s="88" t="s">
        <v>31</v>
      </c>
      <c r="M29" s="88" t="s">
        <v>31</v>
      </c>
      <c r="N29" s="88" t="s">
        <v>31</v>
      </c>
    </row>
    <row r="30" spans="1:14">
      <c r="A30" s="88">
        <v>24</v>
      </c>
      <c r="B30" s="88" t="s">
        <v>258</v>
      </c>
      <c r="C30" s="88" t="s">
        <v>31</v>
      </c>
      <c r="D30" s="88" t="s">
        <v>31</v>
      </c>
      <c r="E30" s="88" t="s">
        <v>31</v>
      </c>
      <c r="F30" s="88" t="s">
        <v>31</v>
      </c>
      <c r="G30" s="88" t="s">
        <v>31</v>
      </c>
      <c r="H30" s="88" t="s">
        <v>31</v>
      </c>
      <c r="I30" s="88" t="s">
        <v>31</v>
      </c>
      <c r="J30" s="88" t="s">
        <v>31</v>
      </c>
      <c r="K30" s="88" t="s">
        <v>31</v>
      </c>
      <c r="L30" s="88" t="s">
        <v>31</v>
      </c>
      <c r="M30" s="88" t="s">
        <v>31</v>
      </c>
      <c r="N30" s="88" t="s">
        <v>31</v>
      </c>
    </row>
    <row r="31" spans="1:14">
      <c r="A31" s="88">
        <v>25</v>
      </c>
      <c r="B31" s="88" t="s">
        <v>259</v>
      </c>
      <c r="C31" s="88" t="s">
        <v>31</v>
      </c>
      <c r="D31" s="88" t="s">
        <v>31</v>
      </c>
      <c r="E31" s="88" t="s">
        <v>31</v>
      </c>
      <c r="F31" s="88" t="s">
        <v>31</v>
      </c>
      <c r="G31" s="88" t="s">
        <v>31</v>
      </c>
      <c r="H31" s="88" t="s">
        <v>31</v>
      </c>
      <c r="I31" s="88" t="s">
        <v>31</v>
      </c>
      <c r="J31" s="88" t="s">
        <v>31</v>
      </c>
      <c r="K31" s="88" t="s">
        <v>31</v>
      </c>
      <c r="L31" s="88" t="s">
        <v>31</v>
      </c>
      <c r="M31" s="88" t="s">
        <v>31</v>
      </c>
      <c r="N31" s="88" t="s">
        <v>31</v>
      </c>
    </row>
    <row r="32" spans="1:14">
      <c r="A32" s="88">
        <v>26</v>
      </c>
      <c r="B32" s="88" t="s">
        <v>260</v>
      </c>
      <c r="C32" s="88" t="s">
        <v>31</v>
      </c>
      <c r="D32" s="88" t="s">
        <v>31</v>
      </c>
      <c r="E32" s="88" t="s">
        <v>31</v>
      </c>
      <c r="F32" s="88" t="s">
        <v>31</v>
      </c>
      <c r="G32" s="88" t="s">
        <v>31</v>
      </c>
      <c r="H32" s="88" t="s">
        <v>31</v>
      </c>
      <c r="I32" s="88" t="s">
        <v>31</v>
      </c>
      <c r="J32" s="88" t="s">
        <v>31</v>
      </c>
      <c r="K32" s="88" t="s">
        <v>31</v>
      </c>
      <c r="L32" s="88" t="s">
        <v>31</v>
      </c>
      <c r="M32" s="88" t="s">
        <v>31</v>
      </c>
      <c r="N32" s="88" t="s">
        <v>31</v>
      </c>
    </row>
    <row r="33" spans="1:14">
      <c r="A33" s="304">
        <v>27</v>
      </c>
      <c r="B33" s="304" t="s">
        <v>261</v>
      </c>
      <c r="C33" s="88">
        <v>80</v>
      </c>
      <c r="D33" s="88">
        <v>240</v>
      </c>
      <c r="E33" s="88">
        <v>160</v>
      </c>
      <c r="F33" s="88">
        <v>480</v>
      </c>
      <c r="G33" s="88">
        <v>6</v>
      </c>
      <c r="H33" s="88">
        <v>18</v>
      </c>
      <c r="I33" s="88">
        <v>6</v>
      </c>
      <c r="J33" s="88">
        <v>18</v>
      </c>
      <c r="K33" s="88" t="s">
        <v>31</v>
      </c>
      <c r="L33" s="88" t="s">
        <v>31</v>
      </c>
      <c r="M33" s="88">
        <v>246</v>
      </c>
      <c r="N33" s="88">
        <v>738</v>
      </c>
    </row>
    <row r="34" spans="1:14">
      <c r="A34" s="318"/>
      <c r="B34" s="318"/>
      <c r="C34" s="88">
        <v>72</v>
      </c>
      <c r="D34" s="88">
        <v>280</v>
      </c>
      <c r="E34" s="88">
        <v>68</v>
      </c>
      <c r="F34" s="88">
        <v>304</v>
      </c>
      <c r="G34" s="88">
        <v>6</v>
      </c>
      <c r="H34" s="88">
        <v>30</v>
      </c>
      <c r="I34" s="88">
        <v>6</v>
      </c>
      <c r="J34" s="88">
        <v>30</v>
      </c>
      <c r="K34" s="88" t="s">
        <v>31</v>
      </c>
      <c r="L34" s="88" t="s">
        <v>31</v>
      </c>
      <c r="M34" s="88">
        <v>146</v>
      </c>
      <c r="N34" s="88">
        <v>514</v>
      </c>
    </row>
    <row r="35" spans="1:14">
      <c r="A35" s="305"/>
      <c r="B35" s="305"/>
      <c r="C35" s="88">
        <v>4</v>
      </c>
      <c r="D35" s="88">
        <v>12</v>
      </c>
      <c r="E35" s="88">
        <v>10</v>
      </c>
      <c r="F35" s="88">
        <v>36</v>
      </c>
      <c r="G35" s="88">
        <v>1</v>
      </c>
      <c r="H35" s="88">
        <v>3</v>
      </c>
      <c r="I35" s="88">
        <v>1</v>
      </c>
      <c r="J35" s="88">
        <v>3</v>
      </c>
      <c r="K35" s="88" t="s">
        <v>31</v>
      </c>
      <c r="L35" s="88" t="s">
        <v>31</v>
      </c>
      <c r="M35" s="88">
        <v>15</v>
      </c>
      <c r="N35" s="88">
        <v>51</v>
      </c>
    </row>
    <row r="36" spans="1:14">
      <c r="A36" s="88">
        <v>28</v>
      </c>
      <c r="B36" s="88" t="s">
        <v>262</v>
      </c>
      <c r="C36" s="88" t="s">
        <v>31</v>
      </c>
      <c r="D36" s="88" t="s">
        <v>31</v>
      </c>
      <c r="E36" s="88" t="s">
        <v>31</v>
      </c>
      <c r="F36" s="88" t="s">
        <v>31</v>
      </c>
      <c r="G36" s="88" t="s">
        <v>31</v>
      </c>
      <c r="H36" s="88" t="s">
        <v>31</v>
      </c>
      <c r="I36" s="88" t="s">
        <v>31</v>
      </c>
      <c r="J36" s="88" t="s">
        <v>31</v>
      </c>
      <c r="K36" s="88" t="s">
        <v>31</v>
      </c>
      <c r="L36" s="88" t="s">
        <v>31</v>
      </c>
      <c r="M36" s="88" t="s">
        <v>31</v>
      </c>
      <c r="N36" s="88" t="s">
        <v>31</v>
      </c>
    </row>
    <row r="37" spans="1:14">
      <c r="A37" s="88">
        <v>29</v>
      </c>
      <c r="B37" s="88" t="s">
        <v>263</v>
      </c>
      <c r="C37" s="88" t="s">
        <v>31</v>
      </c>
      <c r="D37" s="88" t="s">
        <v>31</v>
      </c>
      <c r="E37" s="88" t="s">
        <v>31</v>
      </c>
      <c r="F37" s="88" t="s">
        <v>31</v>
      </c>
      <c r="G37" s="88" t="s">
        <v>31</v>
      </c>
      <c r="H37" s="88" t="s">
        <v>31</v>
      </c>
      <c r="I37" s="88" t="s">
        <v>31</v>
      </c>
      <c r="J37" s="88" t="s">
        <v>31</v>
      </c>
      <c r="K37" s="88" t="s">
        <v>31</v>
      </c>
      <c r="L37" s="88" t="s">
        <v>31</v>
      </c>
      <c r="M37" s="88" t="s">
        <v>31</v>
      </c>
      <c r="N37" s="88" t="s">
        <v>31</v>
      </c>
    </row>
    <row r="38" spans="1:14">
      <c r="A38" s="88">
        <v>30</v>
      </c>
      <c r="B38" s="88" t="s">
        <v>264</v>
      </c>
      <c r="C38" s="88">
        <v>20</v>
      </c>
      <c r="D38" s="88">
        <v>70</v>
      </c>
      <c r="E38" s="88">
        <v>60</v>
      </c>
      <c r="F38" s="88">
        <v>180</v>
      </c>
      <c r="G38" s="139">
        <v>10</v>
      </c>
      <c r="H38" s="139">
        <v>35</v>
      </c>
      <c r="I38" s="139">
        <v>10</v>
      </c>
      <c r="J38" s="139">
        <v>35</v>
      </c>
      <c r="K38" s="139" t="s">
        <v>31</v>
      </c>
      <c r="L38" s="139" t="s">
        <v>31</v>
      </c>
      <c r="M38" s="139">
        <v>90</v>
      </c>
      <c r="N38" s="139">
        <v>285</v>
      </c>
    </row>
    <row r="39" spans="1:14">
      <c r="A39" s="125"/>
      <c r="B39" s="125"/>
      <c r="C39" s="126">
        <v>803</v>
      </c>
      <c r="D39" s="126">
        <v>2254.1999999999998</v>
      </c>
      <c r="E39" s="126">
        <v>1409</v>
      </c>
      <c r="F39" s="126">
        <v>3447.5</v>
      </c>
      <c r="G39" s="140">
        <v>170</v>
      </c>
      <c r="H39" s="140">
        <v>753.1</v>
      </c>
      <c r="I39" s="140">
        <v>260</v>
      </c>
      <c r="J39" s="140">
        <v>697.6</v>
      </c>
      <c r="K39" s="140">
        <v>53</v>
      </c>
      <c r="L39" s="140">
        <v>76.400000000000006</v>
      </c>
      <c r="M39" s="140">
        <v>2485</v>
      </c>
      <c r="N39" s="140">
        <v>6375.4</v>
      </c>
    </row>
    <row r="41" spans="1:14" s="101" customFormat="1">
      <c r="B41" s="127" t="s">
        <v>9</v>
      </c>
      <c r="C41" s="88">
        <f>C39/30</f>
        <v>26.766666666666666</v>
      </c>
      <c r="D41" s="120">
        <f t="shared" ref="D41:N41" si="0">D39/30</f>
        <v>75.14</v>
      </c>
      <c r="E41" s="88">
        <f t="shared" si="0"/>
        <v>46.966666666666669</v>
      </c>
      <c r="F41" s="121">
        <f t="shared" si="0"/>
        <v>114.91666666666667</v>
      </c>
      <c r="G41" s="88">
        <f t="shared" si="0"/>
        <v>5.666666666666667</v>
      </c>
      <c r="H41" s="122">
        <f t="shared" si="0"/>
        <v>25.103333333333335</v>
      </c>
      <c r="I41" s="88">
        <f t="shared" si="0"/>
        <v>8.6666666666666661</v>
      </c>
      <c r="J41" s="88">
        <f t="shared" si="0"/>
        <v>23.253333333333334</v>
      </c>
      <c r="K41" s="88">
        <f t="shared" si="0"/>
        <v>1.7666666666666666</v>
      </c>
      <c r="L41" s="128">
        <f t="shared" si="0"/>
        <v>2.5466666666666669</v>
      </c>
      <c r="M41" s="88">
        <f t="shared" si="0"/>
        <v>82.833333333333329</v>
      </c>
      <c r="N41" s="124">
        <f t="shared" si="0"/>
        <v>212.51333333333332</v>
      </c>
    </row>
    <row r="49" spans="1:7">
      <c r="A49" s="332" t="s">
        <v>265</v>
      </c>
      <c r="B49" s="333"/>
      <c r="C49" s="333"/>
      <c r="D49" s="333"/>
      <c r="E49" s="333"/>
      <c r="F49" s="334"/>
      <c r="G49" s="135"/>
    </row>
    <row r="50" spans="1:7">
      <c r="A50" s="318" t="s">
        <v>0</v>
      </c>
      <c r="B50" s="318" t="s">
        <v>1</v>
      </c>
      <c r="C50" s="319" t="s">
        <v>48</v>
      </c>
      <c r="D50" s="320"/>
      <c r="E50" s="321" t="s">
        <v>74</v>
      </c>
      <c r="F50" s="322"/>
    </row>
    <row r="51" spans="1:7">
      <c r="A51" s="305"/>
      <c r="B51" s="305"/>
      <c r="C51" s="121" t="s">
        <v>7</v>
      </c>
      <c r="D51" s="121" t="s">
        <v>8</v>
      </c>
      <c r="E51" s="124" t="s">
        <v>7</v>
      </c>
      <c r="F51" s="124" t="s">
        <v>8</v>
      </c>
    </row>
    <row r="52" spans="1:7">
      <c r="A52" s="88">
        <v>1</v>
      </c>
      <c r="B52" s="88" t="s">
        <v>237</v>
      </c>
      <c r="C52" s="127">
        <v>75</v>
      </c>
      <c r="D52" s="127">
        <v>380.3</v>
      </c>
      <c r="E52" s="127">
        <v>75</v>
      </c>
      <c r="F52" s="127">
        <v>380.3</v>
      </c>
    </row>
    <row r="53" spans="1:7">
      <c r="A53" s="88">
        <v>2</v>
      </c>
      <c r="B53" s="88" t="s">
        <v>240</v>
      </c>
      <c r="C53" s="127">
        <v>62</v>
      </c>
      <c r="D53" s="127">
        <v>189.2</v>
      </c>
      <c r="E53" s="127">
        <v>62</v>
      </c>
      <c r="F53" s="127">
        <v>189.2</v>
      </c>
    </row>
    <row r="54" spans="1:7">
      <c r="A54" s="88">
        <v>3</v>
      </c>
      <c r="B54" s="88" t="s">
        <v>242</v>
      </c>
      <c r="C54" s="127">
        <v>38</v>
      </c>
      <c r="D54" s="127">
        <v>117.4</v>
      </c>
      <c r="E54" s="127">
        <v>38</v>
      </c>
      <c r="F54" s="127">
        <v>117.4</v>
      </c>
    </row>
    <row r="55" spans="1:7">
      <c r="A55" s="88">
        <v>4</v>
      </c>
      <c r="B55" s="88" t="s">
        <v>250</v>
      </c>
      <c r="C55" s="127">
        <v>83</v>
      </c>
      <c r="D55" s="127">
        <v>144</v>
      </c>
      <c r="E55" s="127">
        <v>83</v>
      </c>
      <c r="F55" s="127">
        <v>144</v>
      </c>
    </row>
    <row r="56" spans="1:7">
      <c r="A56" s="88">
        <v>5</v>
      </c>
      <c r="B56" s="88" t="s">
        <v>252</v>
      </c>
      <c r="C56" s="127">
        <v>115</v>
      </c>
      <c r="D56" s="127">
        <v>165</v>
      </c>
      <c r="E56" s="127">
        <v>115</v>
      </c>
      <c r="F56" s="127">
        <v>165</v>
      </c>
    </row>
    <row r="57" spans="1:7">
      <c r="A57" s="88">
        <v>6</v>
      </c>
      <c r="B57" s="88" t="s">
        <v>254</v>
      </c>
      <c r="C57" s="127">
        <v>60</v>
      </c>
      <c r="D57" s="127">
        <v>112</v>
      </c>
      <c r="E57" s="127">
        <v>60</v>
      </c>
      <c r="F57" s="127">
        <v>112</v>
      </c>
    </row>
    <row r="58" spans="1:7">
      <c r="A58" s="88">
        <v>7</v>
      </c>
      <c r="B58" s="88" t="s">
        <v>256</v>
      </c>
      <c r="C58" s="127">
        <v>20</v>
      </c>
      <c r="D58" s="127">
        <v>75</v>
      </c>
      <c r="E58" s="127">
        <v>20</v>
      </c>
      <c r="F58" s="127">
        <v>75</v>
      </c>
    </row>
    <row r="59" spans="1:7">
      <c r="A59" s="88">
        <v>8</v>
      </c>
      <c r="B59" s="88" t="s">
        <v>256</v>
      </c>
      <c r="C59" s="127">
        <v>25</v>
      </c>
      <c r="D59" s="127">
        <v>80</v>
      </c>
      <c r="E59" s="127">
        <v>25</v>
      </c>
      <c r="F59" s="127">
        <v>80</v>
      </c>
    </row>
    <row r="60" spans="1:7">
      <c r="A60" s="88">
        <v>9</v>
      </c>
      <c r="B60" s="88" t="s">
        <v>259</v>
      </c>
      <c r="C60" s="127">
        <v>106</v>
      </c>
      <c r="D60" s="127">
        <v>170.7</v>
      </c>
      <c r="E60" s="127">
        <v>106</v>
      </c>
      <c r="F60" s="127">
        <v>170.7</v>
      </c>
    </row>
    <row r="61" spans="1:7">
      <c r="A61" s="88">
        <v>10</v>
      </c>
      <c r="B61" s="127" t="s">
        <v>260</v>
      </c>
      <c r="C61" s="127">
        <v>107</v>
      </c>
      <c r="D61" s="127">
        <v>130</v>
      </c>
      <c r="E61" s="127">
        <v>107</v>
      </c>
      <c r="F61" s="127">
        <v>130</v>
      </c>
    </row>
    <row r="62" spans="1:7">
      <c r="A62" s="88">
        <v>11</v>
      </c>
      <c r="B62" s="127" t="s">
        <v>261</v>
      </c>
      <c r="C62" s="127">
        <v>60</v>
      </c>
      <c r="D62" s="127">
        <v>180</v>
      </c>
      <c r="E62" s="127">
        <v>60</v>
      </c>
      <c r="F62" s="127">
        <v>180</v>
      </c>
    </row>
    <row r="63" spans="1:7">
      <c r="B63" s="7" t="s">
        <v>6</v>
      </c>
      <c r="C63" s="7">
        <v>751</v>
      </c>
      <c r="D63" s="7">
        <v>1743.6000000000001</v>
      </c>
      <c r="E63" s="7">
        <v>751</v>
      </c>
      <c r="F63" s="7">
        <v>1743.6000000000001</v>
      </c>
    </row>
    <row r="65" spans="2:6" s="101" customFormat="1">
      <c r="B65" s="127" t="s">
        <v>9</v>
      </c>
      <c r="C65" s="88">
        <f>C63/30</f>
        <v>25.033333333333335</v>
      </c>
      <c r="D65" s="121">
        <f t="shared" ref="D65:F65" si="1">D63/30</f>
        <v>58.120000000000005</v>
      </c>
      <c r="E65" s="88">
        <f t="shared" si="1"/>
        <v>25.033333333333335</v>
      </c>
      <c r="F65" s="124">
        <f t="shared" si="1"/>
        <v>58.120000000000005</v>
      </c>
    </row>
  </sheetData>
  <mergeCells count="20">
    <mergeCell ref="A49:F49"/>
    <mergeCell ref="A50:A51"/>
    <mergeCell ref="B50:B51"/>
    <mergeCell ref="C50:D50"/>
    <mergeCell ref="E50:F50"/>
    <mergeCell ref="A9:A10"/>
    <mergeCell ref="B9:B10"/>
    <mergeCell ref="A26:A28"/>
    <mergeCell ref="B26:B28"/>
    <mergeCell ref="A33:A35"/>
    <mergeCell ref="B33:B35"/>
    <mergeCell ref="A1:N1"/>
    <mergeCell ref="A2:A3"/>
    <mergeCell ref="B2:B3"/>
    <mergeCell ref="C2:D2"/>
    <mergeCell ref="E2:F2"/>
    <mergeCell ref="G2:H2"/>
    <mergeCell ref="I2:J2"/>
    <mergeCell ref="K2:L2"/>
    <mergeCell ref="M2:N2"/>
  </mergeCells>
  <pageMargins left="0.7" right="0.7" top="0.25" bottom="0" header="0.3" footer="0.3"/>
  <pageSetup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7"/>
  <sheetViews>
    <sheetView topLeftCell="A19" workbookViewId="0">
      <selection activeCell="H15" sqref="H15"/>
    </sheetView>
  </sheetViews>
  <sheetFormatPr defaultColWidth="11.5703125" defaultRowHeight="15"/>
  <cols>
    <col min="1" max="1" width="5.42578125" bestFit="1" customWidth="1"/>
    <col min="2" max="2" width="11.5703125" style="63"/>
  </cols>
  <sheetData>
    <row r="2" spans="1:12" s="40" customFormat="1" ht="25.5">
      <c r="A2" s="247" t="s">
        <v>18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12">
      <c r="A3" s="248" t="s">
        <v>0</v>
      </c>
      <c r="B3" s="249" t="s">
        <v>1</v>
      </c>
      <c r="C3" s="250" t="s">
        <v>2</v>
      </c>
      <c r="D3" s="250"/>
      <c r="E3" s="251" t="s">
        <v>3</v>
      </c>
      <c r="F3" s="251"/>
      <c r="G3" s="252" t="s">
        <v>4</v>
      </c>
      <c r="H3" s="252"/>
      <c r="I3" s="253" t="s">
        <v>5</v>
      </c>
      <c r="J3" s="253"/>
      <c r="K3" s="254" t="s">
        <v>6</v>
      </c>
      <c r="L3" s="254"/>
    </row>
    <row r="4" spans="1:12">
      <c r="A4" s="248"/>
      <c r="B4" s="249"/>
      <c r="C4" s="1" t="s">
        <v>7</v>
      </c>
      <c r="D4" s="1" t="s">
        <v>8</v>
      </c>
      <c r="E4" s="2" t="s">
        <v>7</v>
      </c>
      <c r="F4" s="2" t="s">
        <v>8</v>
      </c>
      <c r="G4" s="3" t="s">
        <v>7</v>
      </c>
      <c r="H4" s="3" t="s">
        <v>8</v>
      </c>
      <c r="I4" s="47" t="s">
        <v>7</v>
      </c>
      <c r="J4" s="47" t="s">
        <v>8</v>
      </c>
      <c r="K4" s="4" t="s">
        <v>7</v>
      </c>
      <c r="L4" s="4" t="s">
        <v>8</v>
      </c>
    </row>
    <row r="5" spans="1:12">
      <c r="A5" s="5">
        <v>1</v>
      </c>
      <c r="B5" s="60">
        <v>43556</v>
      </c>
      <c r="C5" s="6">
        <v>6</v>
      </c>
      <c r="D5" s="6">
        <v>44</v>
      </c>
      <c r="E5" s="6">
        <v>10</v>
      </c>
      <c r="F5" s="6">
        <v>55</v>
      </c>
      <c r="G5" s="6">
        <v>4</v>
      </c>
      <c r="H5" s="6">
        <v>90</v>
      </c>
      <c r="I5" s="6">
        <v>0</v>
      </c>
      <c r="J5" s="6">
        <v>0</v>
      </c>
      <c r="K5" s="7">
        <f>SUM(C5,E5,G5,I5)</f>
        <v>20</v>
      </c>
      <c r="L5" s="7">
        <f>SUM(C5:K5)</f>
        <v>229</v>
      </c>
    </row>
    <row r="6" spans="1:12">
      <c r="A6" s="5">
        <v>2</v>
      </c>
      <c r="B6" s="60">
        <v>43557</v>
      </c>
      <c r="C6" s="6" t="s">
        <v>31</v>
      </c>
      <c r="D6" s="6" t="s">
        <v>31</v>
      </c>
      <c r="E6" s="6" t="s">
        <v>31</v>
      </c>
      <c r="F6" s="6" t="s">
        <v>31</v>
      </c>
      <c r="G6" s="6" t="s">
        <v>31</v>
      </c>
      <c r="H6" s="6" t="s">
        <v>31</v>
      </c>
      <c r="I6" s="6" t="s">
        <v>31</v>
      </c>
      <c r="J6" s="6" t="s">
        <v>31</v>
      </c>
      <c r="K6" s="34" t="s">
        <v>31</v>
      </c>
      <c r="L6" s="34" t="s">
        <v>31</v>
      </c>
    </row>
    <row r="7" spans="1:12">
      <c r="A7" s="5">
        <v>3</v>
      </c>
      <c r="B7" s="60">
        <v>43558</v>
      </c>
      <c r="C7" s="34" t="s">
        <v>31</v>
      </c>
      <c r="D7" s="34" t="s">
        <v>31</v>
      </c>
      <c r="E7" s="34" t="s">
        <v>31</v>
      </c>
      <c r="F7" s="34" t="s">
        <v>31</v>
      </c>
      <c r="G7" s="34" t="s">
        <v>31</v>
      </c>
      <c r="H7" s="34" t="s">
        <v>31</v>
      </c>
      <c r="I7" s="34" t="s">
        <v>31</v>
      </c>
      <c r="J7" s="34" t="s">
        <v>31</v>
      </c>
      <c r="K7" s="34" t="s">
        <v>31</v>
      </c>
      <c r="L7" s="34" t="s">
        <v>31</v>
      </c>
    </row>
    <row r="8" spans="1:12">
      <c r="A8" s="5">
        <v>4</v>
      </c>
      <c r="B8" s="60">
        <v>43559</v>
      </c>
      <c r="C8" s="6">
        <v>10</v>
      </c>
      <c r="D8" s="6">
        <v>63</v>
      </c>
      <c r="E8" s="6">
        <v>15</v>
      </c>
      <c r="F8" s="6">
        <v>85</v>
      </c>
      <c r="G8" s="34" t="s">
        <v>31</v>
      </c>
      <c r="H8" s="34" t="s">
        <v>31</v>
      </c>
      <c r="I8" s="34" t="s">
        <v>31</v>
      </c>
      <c r="J8" s="34" t="s">
        <v>31</v>
      </c>
      <c r="K8" s="7">
        <f t="shared" ref="K8:K32" si="0">SUM(C8,E8,G8,I8)</f>
        <v>25</v>
      </c>
      <c r="L8" s="7">
        <f>SUM(C8:K8)</f>
        <v>198</v>
      </c>
    </row>
    <row r="9" spans="1:12">
      <c r="A9" s="5">
        <v>5</v>
      </c>
      <c r="B9" s="60">
        <v>43560</v>
      </c>
      <c r="C9" s="34" t="s">
        <v>31</v>
      </c>
      <c r="D9" s="34" t="s">
        <v>31</v>
      </c>
      <c r="E9" s="34" t="s">
        <v>31</v>
      </c>
      <c r="F9" s="34" t="s">
        <v>31</v>
      </c>
      <c r="G9" s="34" t="s">
        <v>31</v>
      </c>
      <c r="H9" s="34" t="s">
        <v>31</v>
      </c>
      <c r="I9" s="34" t="s">
        <v>31</v>
      </c>
      <c r="J9" s="34" t="s">
        <v>31</v>
      </c>
      <c r="K9" s="34" t="s">
        <v>31</v>
      </c>
      <c r="L9" s="34" t="s">
        <v>31</v>
      </c>
    </row>
    <row r="10" spans="1:12">
      <c r="A10" s="5">
        <v>6</v>
      </c>
      <c r="B10" s="60">
        <v>43561</v>
      </c>
      <c r="C10" s="34" t="s">
        <v>31</v>
      </c>
      <c r="D10" s="34" t="s">
        <v>31</v>
      </c>
      <c r="E10" s="34" t="s">
        <v>31</v>
      </c>
      <c r="F10" s="34" t="s">
        <v>31</v>
      </c>
      <c r="G10" s="34" t="s">
        <v>31</v>
      </c>
      <c r="H10" s="34" t="s">
        <v>31</v>
      </c>
      <c r="I10" s="34" t="s">
        <v>31</v>
      </c>
      <c r="J10" s="34" t="s">
        <v>31</v>
      </c>
      <c r="K10" s="34" t="s">
        <v>31</v>
      </c>
      <c r="L10" s="34" t="s">
        <v>31</v>
      </c>
    </row>
    <row r="11" spans="1:12">
      <c r="A11" s="5">
        <v>7</v>
      </c>
      <c r="B11" s="60">
        <v>43562</v>
      </c>
      <c r="C11" s="6">
        <v>5</v>
      </c>
      <c r="D11" s="6">
        <v>40</v>
      </c>
      <c r="E11" s="6">
        <v>32</v>
      </c>
      <c r="F11" s="6">
        <v>78</v>
      </c>
      <c r="G11" s="6">
        <v>12</v>
      </c>
      <c r="H11" s="6">
        <v>140</v>
      </c>
      <c r="I11" s="6">
        <v>12</v>
      </c>
      <c r="J11" s="6">
        <v>40</v>
      </c>
      <c r="K11" s="7">
        <f t="shared" si="0"/>
        <v>61</v>
      </c>
      <c r="L11" s="7">
        <f>SUM(C11:K11)</f>
        <v>420</v>
      </c>
    </row>
    <row r="12" spans="1:12">
      <c r="A12" s="5">
        <v>8</v>
      </c>
      <c r="B12" s="60">
        <v>43563</v>
      </c>
      <c r="C12" s="34" t="s">
        <v>31</v>
      </c>
      <c r="D12" s="34" t="s">
        <v>31</v>
      </c>
      <c r="E12" s="34" t="s">
        <v>31</v>
      </c>
      <c r="F12" s="34" t="s">
        <v>31</v>
      </c>
      <c r="G12" s="34" t="s">
        <v>31</v>
      </c>
      <c r="H12" s="34" t="s">
        <v>31</v>
      </c>
      <c r="I12" s="34" t="s">
        <v>31</v>
      </c>
      <c r="J12" s="34" t="s">
        <v>31</v>
      </c>
      <c r="K12" s="34" t="s">
        <v>31</v>
      </c>
      <c r="L12" s="34" t="s">
        <v>31</v>
      </c>
    </row>
    <row r="13" spans="1:12">
      <c r="A13" s="5">
        <v>9</v>
      </c>
      <c r="B13" s="60">
        <v>43564</v>
      </c>
      <c r="C13" s="6">
        <v>8</v>
      </c>
      <c r="D13" s="6">
        <v>42</v>
      </c>
      <c r="E13" s="6">
        <v>10</v>
      </c>
      <c r="F13" s="6">
        <v>40</v>
      </c>
      <c r="G13" s="6">
        <v>5</v>
      </c>
      <c r="H13" s="6">
        <v>26</v>
      </c>
      <c r="I13" s="6">
        <v>4</v>
      </c>
      <c r="J13" s="6">
        <v>8</v>
      </c>
      <c r="K13" s="7">
        <f t="shared" si="0"/>
        <v>27</v>
      </c>
      <c r="L13" s="7">
        <f>SUM(C13:K13)</f>
        <v>170</v>
      </c>
    </row>
    <row r="14" spans="1:12">
      <c r="A14" s="5">
        <v>10</v>
      </c>
      <c r="B14" s="60">
        <v>43565</v>
      </c>
      <c r="C14" s="34" t="s">
        <v>31</v>
      </c>
      <c r="D14" s="34" t="s">
        <v>31</v>
      </c>
      <c r="E14" s="34" t="s">
        <v>31</v>
      </c>
      <c r="F14" s="34" t="s">
        <v>31</v>
      </c>
      <c r="G14" s="34" t="s">
        <v>31</v>
      </c>
      <c r="H14" s="34" t="s">
        <v>31</v>
      </c>
      <c r="I14" s="34" t="s">
        <v>31</v>
      </c>
      <c r="J14" s="34" t="s">
        <v>31</v>
      </c>
      <c r="K14" s="34" t="s">
        <v>31</v>
      </c>
      <c r="L14" s="34" t="s">
        <v>31</v>
      </c>
    </row>
    <row r="15" spans="1:12">
      <c r="A15" s="5">
        <v>11</v>
      </c>
      <c r="B15" s="60">
        <v>43566</v>
      </c>
      <c r="C15" s="34" t="s">
        <v>31</v>
      </c>
      <c r="D15" s="34" t="s">
        <v>31</v>
      </c>
      <c r="E15" s="34" t="s">
        <v>31</v>
      </c>
      <c r="F15" s="34" t="s">
        <v>31</v>
      </c>
      <c r="G15" s="34" t="s">
        <v>31</v>
      </c>
      <c r="H15" s="34" t="s">
        <v>31</v>
      </c>
      <c r="I15" s="34" t="s">
        <v>31</v>
      </c>
      <c r="J15" s="34" t="s">
        <v>31</v>
      </c>
      <c r="K15" s="34" t="s">
        <v>31</v>
      </c>
      <c r="L15" s="34" t="s">
        <v>31</v>
      </c>
    </row>
    <row r="16" spans="1:12">
      <c r="A16" s="5">
        <v>12</v>
      </c>
      <c r="B16" s="60">
        <v>43567</v>
      </c>
      <c r="C16" s="34" t="s">
        <v>31</v>
      </c>
      <c r="D16" s="34" t="s">
        <v>31</v>
      </c>
      <c r="E16" s="34" t="s">
        <v>31</v>
      </c>
      <c r="F16" s="34" t="s">
        <v>31</v>
      </c>
      <c r="G16" s="34" t="s">
        <v>31</v>
      </c>
      <c r="H16" s="34" t="s">
        <v>31</v>
      </c>
      <c r="I16" s="34" t="s">
        <v>31</v>
      </c>
      <c r="J16" s="34" t="s">
        <v>31</v>
      </c>
      <c r="K16" s="34" t="s">
        <v>31</v>
      </c>
      <c r="L16" s="34" t="s">
        <v>31</v>
      </c>
    </row>
    <row r="17" spans="1:12">
      <c r="A17" s="5">
        <v>13</v>
      </c>
      <c r="B17" s="60">
        <v>43568</v>
      </c>
      <c r="C17" s="34" t="s">
        <v>31</v>
      </c>
      <c r="D17" s="34" t="s">
        <v>31</v>
      </c>
      <c r="E17" s="34" t="s">
        <v>31</v>
      </c>
      <c r="F17" s="34" t="s">
        <v>31</v>
      </c>
      <c r="G17" s="34" t="s">
        <v>31</v>
      </c>
      <c r="H17" s="34" t="s">
        <v>31</v>
      </c>
      <c r="I17" s="34" t="s">
        <v>31</v>
      </c>
      <c r="J17" s="34" t="s">
        <v>31</v>
      </c>
      <c r="K17" s="34" t="s">
        <v>31</v>
      </c>
      <c r="L17" s="34" t="s">
        <v>31</v>
      </c>
    </row>
    <row r="18" spans="1:12">
      <c r="A18" s="5">
        <v>14</v>
      </c>
      <c r="B18" s="60">
        <v>43569</v>
      </c>
      <c r="C18" s="34" t="s">
        <v>31</v>
      </c>
      <c r="D18" s="34" t="s">
        <v>31</v>
      </c>
      <c r="E18" s="34" t="s">
        <v>31</v>
      </c>
      <c r="F18" s="34" t="s">
        <v>31</v>
      </c>
      <c r="G18" s="34" t="s">
        <v>31</v>
      </c>
      <c r="H18" s="34" t="s">
        <v>31</v>
      </c>
      <c r="I18" s="34" t="s">
        <v>31</v>
      </c>
      <c r="J18" s="34" t="s">
        <v>31</v>
      </c>
      <c r="K18" s="34" t="s">
        <v>31</v>
      </c>
      <c r="L18" s="34" t="s">
        <v>31</v>
      </c>
    </row>
    <row r="19" spans="1:12">
      <c r="A19" s="5">
        <v>15</v>
      </c>
      <c r="B19" s="60">
        <v>43570</v>
      </c>
      <c r="C19" s="34" t="s">
        <v>31</v>
      </c>
      <c r="D19" s="34" t="s">
        <v>31</v>
      </c>
      <c r="E19" s="34" t="s">
        <v>31</v>
      </c>
      <c r="F19" s="34" t="s">
        <v>31</v>
      </c>
      <c r="G19" s="34" t="s">
        <v>31</v>
      </c>
      <c r="H19" s="34" t="s">
        <v>31</v>
      </c>
      <c r="I19" s="34" t="s">
        <v>31</v>
      </c>
      <c r="J19" s="34" t="s">
        <v>31</v>
      </c>
      <c r="K19" s="34" t="s">
        <v>31</v>
      </c>
      <c r="L19" s="34" t="s">
        <v>31</v>
      </c>
    </row>
    <row r="20" spans="1:12">
      <c r="A20" s="5">
        <v>16</v>
      </c>
      <c r="B20" s="60">
        <v>43571</v>
      </c>
      <c r="C20" s="34" t="s">
        <v>31</v>
      </c>
      <c r="D20" s="34" t="s">
        <v>31</v>
      </c>
      <c r="E20" s="34" t="s">
        <v>31</v>
      </c>
      <c r="F20" s="34" t="s">
        <v>31</v>
      </c>
      <c r="G20" s="34" t="s">
        <v>31</v>
      </c>
      <c r="H20" s="34" t="s">
        <v>31</v>
      </c>
      <c r="I20" s="34" t="s">
        <v>31</v>
      </c>
      <c r="J20" s="34" t="s">
        <v>31</v>
      </c>
      <c r="K20" s="34" t="s">
        <v>31</v>
      </c>
      <c r="L20" s="34" t="s">
        <v>31</v>
      </c>
    </row>
    <row r="21" spans="1:12">
      <c r="A21" s="5">
        <v>17</v>
      </c>
      <c r="B21" s="60">
        <v>43572</v>
      </c>
      <c r="C21" s="34" t="s">
        <v>31</v>
      </c>
      <c r="D21" s="34" t="s">
        <v>31</v>
      </c>
      <c r="E21" s="34" t="s">
        <v>31</v>
      </c>
      <c r="F21" s="34" t="s">
        <v>31</v>
      </c>
      <c r="G21" s="34" t="s">
        <v>31</v>
      </c>
      <c r="H21" s="34" t="s">
        <v>31</v>
      </c>
      <c r="I21" s="34" t="s">
        <v>31</v>
      </c>
      <c r="J21" s="34" t="s">
        <v>31</v>
      </c>
      <c r="K21" s="34" t="s">
        <v>31</v>
      </c>
      <c r="L21" s="34" t="s">
        <v>31</v>
      </c>
    </row>
    <row r="22" spans="1:12">
      <c r="A22" s="5">
        <v>18</v>
      </c>
      <c r="B22" s="60">
        <v>43573</v>
      </c>
      <c r="C22" s="34" t="s">
        <v>31</v>
      </c>
      <c r="D22" s="34" t="s">
        <v>31</v>
      </c>
      <c r="E22" s="34" t="s">
        <v>31</v>
      </c>
      <c r="F22" s="34" t="s">
        <v>31</v>
      </c>
      <c r="G22" s="34" t="s">
        <v>31</v>
      </c>
      <c r="H22" s="34" t="s">
        <v>31</v>
      </c>
      <c r="I22" s="34" t="s">
        <v>31</v>
      </c>
      <c r="J22" s="34" t="s">
        <v>31</v>
      </c>
      <c r="K22" s="34" t="s">
        <v>31</v>
      </c>
      <c r="L22" s="34" t="s">
        <v>31</v>
      </c>
    </row>
    <row r="23" spans="1:12">
      <c r="A23" s="5">
        <v>19</v>
      </c>
      <c r="B23" s="60">
        <v>43574</v>
      </c>
      <c r="C23" s="34" t="s">
        <v>31</v>
      </c>
      <c r="D23" s="34" t="s">
        <v>31</v>
      </c>
      <c r="E23" s="34" t="s">
        <v>31</v>
      </c>
      <c r="F23" s="34" t="s">
        <v>31</v>
      </c>
      <c r="G23" s="34" t="s">
        <v>31</v>
      </c>
      <c r="H23" s="34" t="s">
        <v>31</v>
      </c>
      <c r="I23" s="34" t="s">
        <v>31</v>
      </c>
      <c r="J23" s="34" t="s">
        <v>31</v>
      </c>
      <c r="K23" s="34" t="s">
        <v>31</v>
      </c>
      <c r="L23" s="34" t="s">
        <v>31</v>
      </c>
    </row>
    <row r="24" spans="1:12">
      <c r="A24" s="5">
        <v>20</v>
      </c>
      <c r="B24" s="60">
        <v>43575</v>
      </c>
      <c r="C24" s="34" t="s">
        <v>31</v>
      </c>
      <c r="D24" s="34" t="s">
        <v>31</v>
      </c>
      <c r="E24" s="34" t="s">
        <v>31</v>
      </c>
      <c r="F24" s="34" t="s">
        <v>31</v>
      </c>
      <c r="G24" s="34" t="s">
        <v>31</v>
      </c>
      <c r="H24" s="34" t="s">
        <v>31</v>
      </c>
      <c r="I24" s="34" t="s">
        <v>31</v>
      </c>
      <c r="J24" s="34" t="s">
        <v>31</v>
      </c>
      <c r="K24" s="34" t="s">
        <v>31</v>
      </c>
      <c r="L24" s="34" t="s">
        <v>31</v>
      </c>
    </row>
    <row r="25" spans="1:12">
      <c r="A25" s="5">
        <v>21</v>
      </c>
      <c r="B25" s="60">
        <v>43576</v>
      </c>
      <c r="C25" s="34" t="s">
        <v>31</v>
      </c>
      <c r="D25" s="34" t="s">
        <v>31</v>
      </c>
      <c r="E25" s="34" t="s">
        <v>31</v>
      </c>
      <c r="F25" s="34" t="s">
        <v>31</v>
      </c>
      <c r="G25" s="34" t="s">
        <v>31</v>
      </c>
      <c r="H25" s="34" t="s">
        <v>31</v>
      </c>
      <c r="I25" s="34" t="s">
        <v>31</v>
      </c>
      <c r="J25" s="34" t="s">
        <v>31</v>
      </c>
      <c r="K25" s="34" t="s">
        <v>31</v>
      </c>
      <c r="L25" s="34" t="s">
        <v>31</v>
      </c>
    </row>
    <row r="26" spans="1:12">
      <c r="A26" s="5">
        <v>22</v>
      </c>
      <c r="B26" s="60">
        <v>43577</v>
      </c>
      <c r="C26" s="34" t="s">
        <v>31</v>
      </c>
      <c r="D26" s="34" t="s">
        <v>31</v>
      </c>
      <c r="E26" s="34" t="s">
        <v>31</v>
      </c>
      <c r="F26" s="34" t="s">
        <v>31</v>
      </c>
      <c r="G26" s="34" t="s">
        <v>31</v>
      </c>
      <c r="H26" s="34" t="s">
        <v>31</v>
      </c>
      <c r="I26" s="34" t="s">
        <v>31</v>
      </c>
      <c r="J26" s="34" t="s">
        <v>31</v>
      </c>
      <c r="K26" s="34" t="s">
        <v>31</v>
      </c>
      <c r="L26" s="34" t="s">
        <v>31</v>
      </c>
    </row>
    <row r="27" spans="1:12">
      <c r="A27" s="5">
        <v>23</v>
      </c>
      <c r="B27" s="60">
        <v>43578</v>
      </c>
      <c r="C27" s="6">
        <v>61</v>
      </c>
      <c r="D27" s="6">
        <v>389</v>
      </c>
      <c r="E27" s="6">
        <v>62</v>
      </c>
      <c r="F27" s="6">
        <v>249</v>
      </c>
      <c r="G27" s="6">
        <v>33</v>
      </c>
      <c r="H27" s="6">
        <v>227</v>
      </c>
      <c r="I27" s="6">
        <v>9</v>
      </c>
      <c r="J27" s="6">
        <v>42</v>
      </c>
      <c r="K27" s="7">
        <f t="shared" si="0"/>
        <v>165</v>
      </c>
      <c r="L27" s="7">
        <f>SUM(C27:K27)</f>
        <v>1237</v>
      </c>
    </row>
    <row r="28" spans="1:12">
      <c r="A28" s="5">
        <v>24</v>
      </c>
      <c r="B28" s="60">
        <v>43579</v>
      </c>
      <c r="C28" s="34" t="s">
        <v>31</v>
      </c>
      <c r="D28" s="34" t="s">
        <v>31</v>
      </c>
      <c r="E28" s="34" t="s">
        <v>31</v>
      </c>
      <c r="F28" s="34" t="s">
        <v>31</v>
      </c>
      <c r="G28" s="34" t="s">
        <v>31</v>
      </c>
      <c r="H28" s="34" t="s">
        <v>31</v>
      </c>
      <c r="I28" s="34" t="s">
        <v>31</v>
      </c>
      <c r="J28" s="34" t="s">
        <v>31</v>
      </c>
      <c r="K28" s="34" t="s">
        <v>31</v>
      </c>
      <c r="L28" s="34" t="s">
        <v>31</v>
      </c>
    </row>
    <row r="29" spans="1:12">
      <c r="A29" s="5">
        <v>25</v>
      </c>
      <c r="B29" s="60">
        <v>43580</v>
      </c>
      <c r="C29" s="34" t="s">
        <v>31</v>
      </c>
      <c r="D29" s="34" t="s">
        <v>31</v>
      </c>
      <c r="E29" s="34" t="s">
        <v>31</v>
      </c>
      <c r="F29" s="34" t="s">
        <v>31</v>
      </c>
      <c r="G29" s="34" t="s">
        <v>31</v>
      </c>
      <c r="H29" s="34" t="s">
        <v>31</v>
      </c>
      <c r="I29" s="34" t="s">
        <v>31</v>
      </c>
      <c r="J29" s="34" t="s">
        <v>31</v>
      </c>
      <c r="K29" s="34" t="s">
        <v>31</v>
      </c>
      <c r="L29" s="34" t="s">
        <v>31</v>
      </c>
    </row>
    <row r="30" spans="1:12">
      <c r="A30" s="5">
        <v>26</v>
      </c>
      <c r="B30" s="60">
        <v>43581</v>
      </c>
      <c r="C30" s="6">
        <v>35</v>
      </c>
      <c r="D30" s="6">
        <v>175</v>
      </c>
      <c r="E30" s="6">
        <v>63</v>
      </c>
      <c r="F30" s="6">
        <v>189</v>
      </c>
      <c r="G30" s="6">
        <v>3</v>
      </c>
      <c r="H30" s="6">
        <v>30</v>
      </c>
      <c r="I30" s="6">
        <v>0</v>
      </c>
      <c r="J30" s="6">
        <v>0</v>
      </c>
      <c r="K30" s="7">
        <f t="shared" si="0"/>
        <v>101</v>
      </c>
      <c r="L30" s="7">
        <f>SUM(C30:K30)</f>
        <v>596</v>
      </c>
    </row>
    <row r="31" spans="1:12">
      <c r="A31" s="5">
        <v>27</v>
      </c>
      <c r="B31" s="60">
        <v>43582</v>
      </c>
      <c r="C31" s="34" t="s">
        <v>31</v>
      </c>
      <c r="D31" s="34" t="s">
        <v>31</v>
      </c>
      <c r="E31" s="34" t="s">
        <v>31</v>
      </c>
      <c r="F31" s="34" t="s">
        <v>31</v>
      </c>
      <c r="G31" s="34" t="s">
        <v>31</v>
      </c>
      <c r="H31" s="34" t="s">
        <v>31</v>
      </c>
      <c r="I31" s="34" t="s">
        <v>31</v>
      </c>
      <c r="J31" s="34" t="s">
        <v>31</v>
      </c>
      <c r="K31" s="34" t="s">
        <v>31</v>
      </c>
      <c r="L31" s="34" t="s">
        <v>31</v>
      </c>
    </row>
    <row r="32" spans="1:12">
      <c r="A32" s="5">
        <v>28</v>
      </c>
      <c r="B32" s="60">
        <v>43583</v>
      </c>
      <c r="C32" s="6">
        <v>21</v>
      </c>
      <c r="D32" s="6">
        <v>56</v>
      </c>
      <c r="E32" s="6">
        <v>21</v>
      </c>
      <c r="F32" s="6">
        <v>45</v>
      </c>
      <c r="G32" s="6">
        <v>5</v>
      </c>
      <c r="H32" s="6">
        <v>15</v>
      </c>
      <c r="I32" s="6">
        <v>10</v>
      </c>
      <c r="J32" s="6">
        <v>20</v>
      </c>
      <c r="K32" s="7">
        <f t="shared" si="0"/>
        <v>57</v>
      </c>
      <c r="L32" s="7">
        <f>SUM(C32:K32)</f>
        <v>250</v>
      </c>
    </row>
    <row r="33" spans="1:12">
      <c r="A33" s="5">
        <v>29</v>
      </c>
      <c r="B33" s="60">
        <v>43584</v>
      </c>
      <c r="C33" s="34" t="s">
        <v>31</v>
      </c>
      <c r="D33" s="34" t="s">
        <v>31</v>
      </c>
      <c r="E33" s="34" t="s">
        <v>31</v>
      </c>
      <c r="F33" s="34" t="s">
        <v>31</v>
      </c>
      <c r="G33" s="34" t="s">
        <v>31</v>
      </c>
      <c r="H33" s="34" t="s">
        <v>31</v>
      </c>
      <c r="I33" s="34" t="s">
        <v>31</v>
      </c>
      <c r="J33" s="34" t="s">
        <v>31</v>
      </c>
      <c r="K33" s="34" t="s">
        <v>31</v>
      </c>
      <c r="L33" s="34" t="s">
        <v>31</v>
      </c>
    </row>
    <row r="34" spans="1:12">
      <c r="A34" s="5">
        <v>30</v>
      </c>
      <c r="B34" s="60">
        <v>43585</v>
      </c>
      <c r="C34" s="34" t="s">
        <v>31</v>
      </c>
      <c r="D34" s="34" t="s">
        <v>31</v>
      </c>
      <c r="E34" s="34" t="s">
        <v>31</v>
      </c>
      <c r="F34" s="34" t="s">
        <v>31</v>
      </c>
      <c r="G34" s="34" t="s">
        <v>31</v>
      </c>
      <c r="H34" s="34" t="s">
        <v>31</v>
      </c>
      <c r="I34" s="34" t="s">
        <v>31</v>
      </c>
      <c r="J34" s="34" t="s">
        <v>31</v>
      </c>
      <c r="K34" s="34" t="s">
        <v>31</v>
      </c>
      <c r="L34" s="34" t="s">
        <v>31</v>
      </c>
    </row>
    <row r="35" spans="1:12" s="40" customFormat="1" ht="27.75" customHeight="1">
      <c r="A35" s="244" t="s">
        <v>6</v>
      </c>
      <c r="B35" s="245"/>
      <c r="C35" s="42">
        <f>SUM(C5:C34)</f>
        <v>146</v>
      </c>
      <c r="D35" s="42">
        <f t="shared" ref="D35:K35" si="1">SUM(D5:D34)</f>
        <v>809</v>
      </c>
      <c r="E35" s="42">
        <f t="shared" si="1"/>
        <v>213</v>
      </c>
      <c r="F35" s="42">
        <f t="shared" si="1"/>
        <v>741</v>
      </c>
      <c r="G35" s="42">
        <f t="shared" si="1"/>
        <v>62</v>
      </c>
      <c r="H35" s="42">
        <f t="shared" si="1"/>
        <v>528</v>
      </c>
      <c r="I35" s="42">
        <f t="shared" si="1"/>
        <v>35</v>
      </c>
      <c r="J35" s="42">
        <f t="shared" si="1"/>
        <v>110</v>
      </c>
      <c r="K35" s="42">
        <f t="shared" si="1"/>
        <v>456</v>
      </c>
      <c r="L35" s="42">
        <f>SUM(C35:K35)</f>
        <v>3100</v>
      </c>
    </row>
    <row r="36" spans="1:12">
      <c r="A36" s="9"/>
      <c r="B36" s="65"/>
      <c r="C36" s="9"/>
      <c r="D36" s="9"/>
      <c r="E36" s="9"/>
      <c r="F36" s="9"/>
      <c r="G36" s="9"/>
      <c r="H36" s="9"/>
      <c r="I36" s="9"/>
      <c r="J36" s="9"/>
    </row>
    <row r="37" spans="1:12">
      <c r="A37" s="255" t="s">
        <v>9</v>
      </c>
      <c r="B37" s="255"/>
      <c r="C37" s="41">
        <f>C35/30</f>
        <v>4.8666666666666663</v>
      </c>
      <c r="D37" s="49">
        <f t="shared" ref="D37:L37" si="2">D35/30</f>
        <v>26.966666666666665</v>
      </c>
      <c r="E37" s="41">
        <f t="shared" si="2"/>
        <v>7.1</v>
      </c>
      <c r="F37" s="44">
        <f t="shared" si="2"/>
        <v>24.7</v>
      </c>
      <c r="G37" s="41">
        <f t="shared" si="2"/>
        <v>2.0666666666666669</v>
      </c>
      <c r="H37" s="8">
        <f t="shared" si="2"/>
        <v>17.600000000000001</v>
      </c>
      <c r="I37" s="41">
        <f t="shared" si="2"/>
        <v>1.1666666666666667</v>
      </c>
      <c r="J37" s="46">
        <f t="shared" si="2"/>
        <v>3.6666666666666665</v>
      </c>
      <c r="K37" s="41">
        <f t="shared" si="2"/>
        <v>15.2</v>
      </c>
      <c r="L37" s="45">
        <f t="shared" si="2"/>
        <v>103.33333333333333</v>
      </c>
    </row>
  </sheetData>
  <mergeCells count="10">
    <mergeCell ref="A37:B37"/>
    <mergeCell ref="A35:B35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scale="91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61"/>
  <sheetViews>
    <sheetView topLeftCell="B34" workbookViewId="0">
      <selection activeCell="K57" sqref="K57"/>
    </sheetView>
  </sheetViews>
  <sheetFormatPr defaultRowHeight="15"/>
  <cols>
    <col min="1" max="1" width="6.85546875" customWidth="1"/>
    <col min="2" max="2" width="14.140625" customWidth="1"/>
    <col min="6" max="6" width="6.42578125" customWidth="1"/>
    <col min="7" max="8" width="8.5703125" customWidth="1"/>
    <col min="14" max="14" width="5.42578125" bestFit="1" customWidth="1"/>
  </cols>
  <sheetData>
    <row r="1" spans="1:14" ht="10.5" customHeight="1"/>
    <row r="2" spans="1:14" ht="13.5" customHeight="1">
      <c r="A2" s="301" t="s">
        <v>266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4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4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4">
      <c r="A5" s="88">
        <v>1</v>
      </c>
      <c r="B5" s="88" t="s">
        <v>267</v>
      </c>
      <c r="C5" s="88" t="s">
        <v>31</v>
      </c>
      <c r="D5" s="88" t="s">
        <v>31</v>
      </c>
      <c r="E5" s="88" t="s">
        <v>31</v>
      </c>
      <c r="F5" s="88" t="s">
        <v>31</v>
      </c>
      <c r="G5" s="88" t="s">
        <v>31</v>
      </c>
      <c r="H5" s="88" t="s">
        <v>31</v>
      </c>
      <c r="I5" s="88" t="s">
        <v>31</v>
      </c>
      <c r="J5" s="88" t="s">
        <v>31</v>
      </c>
      <c r="K5" s="88" t="s">
        <v>31</v>
      </c>
      <c r="L5" s="88" t="s">
        <v>31</v>
      </c>
    </row>
    <row r="6" spans="1:14">
      <c r="A6" s="88">
        <v>2</v>
      </c>
      <c r="B6" s="88" t="s">
        <v>268</v>
      </c>
      <c r="C6" s="88" t="s">
        <v>31</v>
      </c>
      <c r="D6" s="88" t="s">
        <v>31</v>
      </c>
      <c r="E6" s="88" t="s">
        <v>31</v>
      </c>
      <c r="F6" s="88" t="s">
        <v>31</v>
      </c>
      <c r="G6" s="88" t="s">
        <v>31</v>
      </c>
      <c r="H6" s="88" t="s">
        <v>31</v>
      </c>
      <c r="I6" s="88" t="s">
        <v>31</v>
      </c>
      <c r="J6" s="88" t="s">
        <v>31</v>
      </c>
      <c r="K6" s="88" t="s">
        <v>31</v>
      </c>
      <c r="L6" s="88" t="s">
        <v>31</v>
      </c>
    </row>
    <row r="7" spans="1:14">
      <c r="A7" s="304">
        <v>3</v>
      </c>
      <c r="B7" s="304" t="s">
        <v>269</v>
      </c>
      <c r="C7" s="88">
        <v>78</v>
      </c>
      <c r="D7" s="88">
        <v>225</v>
      </c>
      <c r="E7" s="88">
        <v>75</v>
      </c>
      <c r="F7" s="88">
        <v>210</v>
      </c>
      <c r="G7" s="88" t="s">
        <v>31</v>
      </c>
      <c r="H7" s="88" t="s">
        <v>31</v>
      </c>
      <c r="I7" s="88" t="s">
        <v>31</v>
      </c>
      <c r="J7" s="88" t="s">
        <v>31</v>
      </c>
      <c r="K7" s="88">
        <v>153</v>
      </c>
      <c r="L7" s="88">
        <v>435</v>
      </c>
    </row>
    <row r="8" spans="1:14">
      <c r="A8" s="305"/>
      <c r="B8" s="305"/>
      <c r="C8" s="88">
        <v>30</v>
      </c>
      <c r="D8" s="88">
        <v>54</v>
      </c>
      <c r="E8" s="88">
        <v>35</v>
      </c>
      <c r="F8" s="88">
        <v>44</v>
      </c>
      <c r="G8" s="88">
        <v>6</v>
      </c>
      <c r="H8" s="88">
        <v>21</v>
      </c>
      <c r="I8" s="88">
        <v>10</v>
      </c>
      <c r="J8" s="88">
        <v>8</v>
      </c>
      <c r="K8" s="88">
        <v>81</v>
      </c>
      <c r="L8" s="88">
        <v>127</v>
      </c>
    </row>
    <row r="9" spans="1:14">
      <c r="A9" s="88">
        <v>4</v>
      </c>
      <c r="B9" s="88" t="s">
        <v>270</v>
      </c>
      <c r="C9" s="88">
        <v>64</v>
      </c>
      <c r="D9" s="88">
        <v>256</v>
      </c>
      <c r="E9" s="88">
        <v>93</v>
      </c>
      <c r="F9" s="88">
        <v>372</v>
      </c>
      <c r="G9" s="88" t="s">
        <v>31</v>
      </c>
      <c r="H9" s="88" t="s">
        <v>31</v>
      </c>
      <c r="I9" s="88" t="s">
        <v>31</v>
      </c>
      <c r="J9" s="88" t="s">
        <v>31</v>
      </c>
      <c r="K9" s="88">
        <v>157</v>
      </c>
      <c r="L9" s="88">
        <v>628</v>
      </c>
    </row>
    <row r="10" spans="1:14">
      <c r="A10" s="88">
        <v>5</v>
      </c>
      <c r="B10" s="88" t="s">
        <v>271</v>
      </c>
      <c r="C10" s="88" t="s">
        <v>31</v>
      </c>
      <c r="D10" s="88" t="s">
        <v>31</v>
      </c>
      <c r="E10" s="88" t="s">
        <v>31</v>
      </c>
      <c r="F10" s="88" t="s">
        <v>31</v>
      </c>
      <c r="G10" s="88" t="s">
        <v>31</v>
      </c>
      <c r="H10" s="88" t="s">
        <v>31</v>
      </c>
      <c r="I10" s="88" t="s">
        <v>31</v>
      </c>
      <c r="J10" s="88" t="s">
        <v>31</v>
      </c>
      <c r="K10" s="88" t="s">
        <v>31</v>
      </c>
      <c r="L10" s="88" t="s">
        <v>31</v>
      </c>
    </row>
    <row r="11" spans="1:14">
      <c r="A11" s="88">
        <v>6</v>
      </c>
      <c r="B11" s="88" t="s">
        <v>272</v>
      </c>
      <c r="C11" s="88">
        <v>60</v>
      </c>
      <c r="D11" s="88">
        <v>180</v>
      </c>
      <c r="E11" s="88">
        <v>88</v>
      </c>
      <c r="F11" s="88">
        <v>210</v>
      </c>
      <c r="G11" s="88">
        <v>4</v>
      </c>
      <c r="H11" s="88">
        <v>20</v>
      </c>
      <c r="I11" s="88">
        <v>8</v>
      </c>
      <c r="J11" s="88">
        <v>10</v>
      </c>
      <c r="K11" s="88">
        <v>160</v>
      </c>
      <c r="L11" s="88">
        <v>420</v>
      </c>
      <c r="N11" s="134"/>
    </row>
    <row r="12" spans="1:14">
      <c r="A12" s="88">
        <v>7</v>
      </c>
      <c r="B12" s="88" t="s">
        <v>273</v>
      </c>
      <c r="C12" s="88">
        <v>35</v>
      </c>
      <c r="D12" s="88">
        <v>65</v>
      </c>
      <c r="E12" s="88">
        <v>75</v>
      </c>
      <c r="F12" s="88">
        <v>180</v>
      </c>
      <c r="G12" s="88">
        <v>8</v>
      </c>
      <c r="H12" s="88">
        <v>20</v>
      </c>
      <c r="I12" s="88">
        <v>2</v>
      </c>
      <c r="J12" s="88">
        <v>3</v>
      </c>
      <c r="K12" s="88">
        <v>120</v>
      </c>
      <c r="L12" s="88">
        <v>268</v>
      </c>
      <c r="N12" s="134"/>
    </row>
    <row r="13" spans="1:14">
      <c r="A13" s="88">
        <v>8</v>
      </c>
      <c r="B13" s="88" t="s">
        <v>274</v>
      </c>
      <c r="C13" s="88" t="s">
        <v>31</v>
      </c>
      <c r="D13" s="88" t="s">
        <v>31</v>
      </c>
      <c r="E13" s="88" t="s">
        <v>31</v>
      </c>
      <c r="F13" s="88" t="s">
        <v>31</v>
      </c>
      <c r="G13" s="88" t="s">
        <v>31</v>
      </c>
      <c r="H13" s="88" t="s">
        <v>31</v>
      </c>
      <c r="I13" s="88" t="s">
        <v>31</v>
      </c>
      <c r="J13" s="88" t="s">
        <v>31</v>
      </c>
      <c r="K13" s="88" t="s">
        <v>31</v>
      </c>
      <c r="L13" s="88" t="s">
        <v>31</v>
      </c>
      <c r="N13" s="134"/>
    </row>
    <row r="14" spans="1:14">
      <c r="A14" s="88">
        <v>9</v>
      </c>
      <c r="B14" s="88" t="s">
        <v>275</v>
      </c>
      <c r="C14" s="88" t="s">
        <v>31</v>
      </c>
      <c r="D14" s="88" t="s">
        <v>31</v>
      </c>
      <c r="E14" s="88" t="s">
        <v>31</v>
      </c>
      <c r="F14" s="88" t="s">
        <v>31</v>
      </c>
      <c r="G14" s="88" t="s">
        <v>31</v>
      </c>
      <c r="H14" s="88" t="s">
        <v>31</v>
      </c>
      <c r="I14" s="88" t="s">
        <v>31</v>
      </c>
      <c r="J14" s="88" t="s">
        <v>31</v>
      </c>
      <c r="K14" s="88" t="s">
        <v>31</v>
      </c>
      <c r="L14" s="88" t="s">
        <v>31</v>
      </c>
      <c r="N14" s="134"/>
    </row>
    <row r="15" spans="1:14">
      <c r="A15" s="88">
        <v>10</v>
      </c>
      <c r="B15" s="88" t="s">
        <v>276</v>
      </c>
      <c r="C15" s="88">
        <v>35</v>
      </c>
      <c r="D15" s="88">
        <v>105</v>
      </c>
      <c r="E15" s="88">
        <v>67</v>
      </c>
      <c r="F15" s="88">
        <v>140</v>
      </c>
      <c r="G15" s="88" t="s">
        <v>31</v>
      </c>
      <c r="H15" s="88" t="s">
        <v>31</v>
      </c>
      <c r="I15" s="88" t="s">
        <v>31</v>
      </c>
      <c r="J15" s="88" t="s">
        <v>31</v>
      </c>
      <c r="K15" s="88">
        <v>102</v>
      </c>
      <c r="L15" s="88">
        <v>245</v>
      </c>
      <c r="N15" s="134"/>
    </row>
    <row r="16" spans="1:14">
      <c r="A16" s="88">
        <v>11</v>
      </c>
      <c r="B16" s="88" t="s">
        <v>277</v>
      </c>
      <c r="C16" s="88" t="s">
        <v>31</v>
      </c>
      <c r="D16" s="88" t="s">
        <v>31</v>
      </c>
      <c r="E16" s="88" t="s">
        <v>31</v>
      </c>
      <c r="F16" s="88" t="s">
        <v>31</v>
      </c>
      <c r="G16" s="88" t="s">
        <v>31</v>
      </c>
      <c r="H16" s="88" t="s">
        <v>31</v>
      </c>
      <c r="I16" s="88" t="s">
        <v>31</v>
      </c>
      <c r="J16" s="88" t="s">
        <v>31</v>
      </c>
      <c r="K16" s="88" t="s">
        <v>31</v>
      </c>
      <c r="L16" s="88" t="s">
        <v>31</v>
      </c>
      <c r="N16" s="64"/>
    </row>
    <row r="17" spans="1:13">
      <c r="A17" s="88">
        <v>12</v>
      </c>
      <c r="B17" s="88" t="s">
        <v>278</v>
      </c>
      <c r="C17" s="88" t="s">
        <v>31</v>
      </c>
      <c r="D17" s="88" t="s">
        <v>31</v>
      </c>
      <c r="E17" s="88" t="s">
        <v>31</v>
      </c>
      <c r="F17" s="88" t="s">
        <v>31</v>
      </c>
      <c r="G17" s="88" t="s">
        <v>31</v>
      </c>
      <c r="H17" s="88" t="s">
        <v>31</v>
      </c>
      <c r="I17" s="88" t="s">
        <v>31</v>
      </c>
      <c r="J17" s="88" t="s">
        <v>31</v>
      </c>
      <c r="K17" s="88" t="s">
        <v>31</v>
      </c>
      <c r="L17" s="88" t="s">
        <v>31</v>
      </c>
    </row>
    <row r="18" spans="1:13">
      <c r="A18" s="88">
        <v>13</v>
      </c>
      <c r="B18" s="88" t="s">
        <v>279</v>
      </c>
      <c r="C18" s="88" t="s">
        <v>31</v>
      </c>
      <c r="D18" s="88" t="s">
        <v>31</v>
      </c>
      <c r="E18" s="88" t="s">
        <v>31</v>
      </c>
      <c r="F18" s="88" t="s">
        <v>31</v>
      </c>
      <c r="G18" s="88" t="s">
        <v>31</v>
      </c>
      <c r="H18" s="88" t="s">
        <v>31</v>
      </c>
      <c r="I18" s="88" t="s">
        <v>31</v>
      </c>
      <c r="J18" s="88" t="s">
        <v>31</v>
      </c>
      <c r="K18" s="88" t="s">
        <v>31</v>
      </c>
      <c r="L18" s="88" t="s">
        <v>31</v>
      </c>
    </row>
    <row r="19" spans="1:13">
      <c r="A19" s="88">
        <v>14</v>
      </c>
      <c r="B19" s="88" t="s">
        <v>280</v>
      </c>
      <c r="C19" s="88" t="s">
        <v>31</v>
      </c>
      <c r="D19" s="88" t="s">
        <v>31</v>
      </c>
      <c r="E19" s="88" t="s">
        <v>31</v>
      </c>
      <c r="F19" s="88" t="s">
        <v>31</v>
      </c>
      <c r="G19" s="88" t="s">
        <v>31</v>
      </c>
      <c r="H19" s="88" t="s">
        <v>31</v>
      </c>
      <c r="I19" s="88" t="s">
        <v>31</v>
      </c>
      <c r="J19" s="88" t="s">
        <v>31</v>
      </c>
      <c r="K19" s="88" t="s">
        <v>31</v>
      </c>
      <c r="L19" s="88" t="s">
        <v>31</v>
      </c>
    </row>
    <row r="20" spans="1:13">
      <c r="A20" s="304">
        <v>15</v>
      </c>
      <c r="B20" s="304" t="s">
        <v>281</v>
      </c>
      <c r="C20" s="88">
        <v>40</v>
      </c>
      <c r="D20" s="88">
        <v>140</v>
      </c>
      <c r="E20" s="88">
        <v>70</v>
      </c>
      <c r="F20" s="88">
        <v>210</v>
      </c>
      <c r="G20" s="88">
        <v>22</v>
      </c>
      <c r="H20" s="88">
        <v>66</v>
      </c>
      <c r="I20" s="88">
        <v>15</v>
      </c>
      <c r="J20" s="88">
        <v>20</v>
      </c>
      <c r="K20" s="88">
        <v>147</v>
      </c>
      <c r="L20" s="88">
        <v>436</v>
      </c>
    </row>
    <row r="21" spans="1:13">
      <c r="A21" s="305"/>
      <c r="B21" s="305"/>
      <c r="C21" s="88">
        <v>19</v>
      </c>
      <c r="D21" s="88">
        <v>47</v>
      </c>
      <c r="E21" s="88">
        <v>56</v>
      </c>
      <c r="F21" s="88">
        <v>140</v>
      </c>
      <c r="G21" s="88" t="s">
        <v>31</v>
      </c>
      <c r="H21" s="88" t="s">
        <v>31</v>
      </c>
      <c r="I21" s="88" t="s">
        <v>31</v>
      </c>
      <c r="J21" s="88" t="s">
        <v>31</v>
      </c>
      <c r="K21" s="88">
        <v>75</v>
      </c>
      <c r="L21" s="88">
        <v>187</v>
      </c>
    </row>
    <row r="22" spans="1:13">
      <c r="A22" s="88">
        <v>16</v>
      </c>
      <c r="B22" s="88" t="s">
        <v>282</v>
      </c>
      <c r="C22" s="88">
        <v>96</v>
      </c>
      <c r="D22" s="88">
        <v>384</v>
      </c>
      <c r="E22" s="88">
        <v>135</v>
      </c>
      <c r="F22" s="88">
        <v>535</v>
      </c>
      <c r="G22" s="88">
        <v>7</v>
      </c>
      <c r="H22" s="88">
        <v>20</v>
      </c>
      <c r="I22" s="88">
        <v>4</v>
      </c>
      <c r="J22" s="88">
        <v>6</v>
      </c>
      <c r="K22" s="88">
        <v>242</v>
      </c>
      <c r="L22" s="88">
        <v>945</v>
      </c>
    </row>
    <row r="23" spans="1:13">
      <c r="A23" s="88">
        <v>17</v>
      </c>
      <c r="B23" s="88" t="s">
        <v>283</v>
      </c>
      <c r="C23" s="88" t="s">
        <v>31</v>
      </c>
      <c r="D23" s="88" t="s">
        <v>31</v>
      </c>
      <c r="E23" s="88" t="s">
        <v>31</v>
      </c>
      <c r="F23" s="88" t="s">
        <v>31</v>
      </c>
      <c r="G23" s="88" t="s">
        <v>31</v>
      </c>
      <c r="H23" s="88" t="s">
        <v>31</v>
      </c>
      <c r="I23" s="88" t="s">
        <v>31</v>
      </c>
      <c r="J23" s="88" t="s">
        <v>31</v>
      </c>
      <c r="K23" s="88" t="s">
        <v>31</v>
      </c>
      <c r="L23" s="88" t="s">
        <v>31</v>
      </c>
    </row>
    <row r="24" spans="1:13">
      <c r="A24" s="88">
        <v>18</v>
      </c>
      <c r="B24" s="88" t="s">
        <v>284</v>
      </c>
      <c r="C24" s="88">
        <v>40</v>
      </c>
      <c r="D24" s="88">
        <v>100</v>
      </c>
      <c r="E24" s="88">
        <v>60</v>
      </c>
      <c r="F24" s="88">
        <v>150</v>
      </c>
      <c r="G24" s="88" t="s">
        <v>31</v>
      </c>
      <c r="H24" s="88" t="s">
        <v>31</v>
      </c>
      <c r="I24" s="88" t="s">
        <v>31</v>
      </c>
      <c r="J24" s="88" t="s">
        <v>31</v>
      </c>
      <c r="K24" s="88">
        <v>100</v>
      </c>
      <c r="L24" s="88">
        <v>250</v>
      </c>
    </row>
    <row r="25" spans="1:13">
      <c r="A25" s="88">
        <v>19</v>
      </c>
      <c r="B25" s="88" t="s">
        <v>285</v>
      </c>
      <c r="C25" s="88">
        <v>60</v>
      </c>
      <c r="D25" s="88">
        <v>150</v>
      </c>
      <c r="E25" s="88">
        <v>70</v>
      </c>
      <c r="F25" s="88">
        <v>175</v>
      </c>
      <c r="G25" s="88">
        <v>13</v>
      </c>
      <c r="H25" s="88">
        <v>32</v>
      </c>
      <c r="I25" s="88">
        <v>2</v>
      </c>
      <c r="J25" s="88">
        <v>2</v>
      </c>
      <c r="K25" s="88">
        <v>145</v>
      </c>
      <c r="L25" s="88">
        <v>359</v>
      </c>
    </row>
    <row r="26" spans="1:13">
      <c r="A26" s="304">
        <v>20</v>
      </c>
      <c r="B26" s="304" t="s">
        <v>286</v>
      </c>
      <c r="C26" s="88">
        <v>65</v>
      </c>
      <c r="D26" s="88">
        <v>162</v>
      </c>
      <c r="E26" s="88">
        <v>100</v>
      </c>
      <c r="F26" s="88">
        <v>250</v>
      </c>
      <c r="G26" s="88">
        <v>3</v>
      </c>
      <c r="H26" s="88">
        <v>6</v>
      </c>
      <c r="I26" s="88" t="s">
        <v>31</v>
      </c>
      <c r="J26" s="88" t="s">
        <v>31</v>
      </c>
      <c r="K26" s="88">
        <v>168</v>
      </c>
      <c r="L26" s="88">
        <v>418</v>
      </c>
    </row>
    <row r="27" spans="1:13">
      <c r="A27" s="305"/>
      <c r="B27" s="305"/>
      <c r="C27" s="88">
        <v>50</v>
      </c>
      <c r="D27" s="88">
        <v>125</v>
      </c>
      <c r="E27" s="88">
        <v>69</v>
      </c>
      <c r="F27" s="88">
        <v>172</v>
      </c>
      <c r="G27" s="88" t="s">
        <v>31</v>
      </c>
      <c r="H27" s="88" t="s">
        <v>31</v>
      </c>
      <c r="I27" s="88" t="s">
        <v>31</v>
      </c>
      <c r="J27" s="88" t="s">
        <v>31</v>
      </c>
      <c r="K27" s="88">
        <v>119</v>
      </c>
      <c r="L27" s="88">
        <v>297</v>
      </c>
    </row>
    <row r="28" spans="1:13">
      <c r="A28" s="88">
        <v>21</v>
      </c>
      <c r="B28" s="88" t="s">
        <v>287</v>
      </c>
      <c r="C28" s="88" t="s">
        <v>31</v>
      </c>
      <c r="D28" s="88" t="s">
        <v>31</v>
      </c>
      <c r="E28" s="88" t="s">
        <v>31</v>
      </c>
      <c r="F28" s="88" t="s">
        <v>31</v>
      </c>
      <c r="G28" s="88" t="s">
        <v>31</v>
      </c>
      <c r="H28" s="88" t="s">
        <v>31</v>
      </c>
      <c r="I28" s="88" t="s">
        <v>31</v>
      </c>
      <c r="J28" s="88" t="s">
        <v>31</v>
      </c>
      <c r="K28" s="88" t="s">
        <v>31</v>
      </c>
      <c r="L28" s="88" t="s">
        <v>31</v>
      </c>
    </row>
    <row r="29" spans="1:13">
      <c r="A29" s="88">
        <v>22</v>
      </c>
      <c r="B29" s="88" t="s">
        <v>288</v>
      </c>
      <c r="C29" s="88" t="s">
        <v>31</v>
      </c>
      <c r="D29" s="88" t="s">
        <v>31</v>
      </c>
      <c r="E29" s="88" t="s">
        <v>31</v>
      </c>
      <c r="F29" s="88" t="s">
        <v>31</v>
      </c>
      <c r="G29" s="88" t="s">
        <v>31</v>
      </c>
      <c r="H29" s="88" t="s">
        <v>31</v>
      </c>
      <c r="I29" s="88" t="s">
        <v>31</v>
      </c>
      <c r="J29" s="88" t="s">
        <v>31</v>
      </c>
      <c r="K29" s="88" t="s">
        <v>31</v>
      </c>
      <c r="L29" s="88" t="s">
        <v>31</v>
      </c>
    </row>
    <row r="30" spans="1:13">
      <c r="A30" s="304">
        <v>23</v>
      </c>
      <c r="B30" s="304" t="s">
        <v>289</v>
      </c>
      <c r="C30" s="141">
        <v>20</v>
      </c>
      <c r="D30" s="141">
        <v>50</v>
      </c>
      <c r="E30" s="141">
        <v>36</v>
      </c>
      <c r="F30" s="141">
        <v>90</v>
      </c>
      <c r="G30" s="141">
        <v>11</v>
      </c>
      <c r="H30" s="141">
        <v>27.5</v>
      </c>
      <c r="I30" s="141">
        <v>5</v>
      </c>
      <c r="J30" s="141">
        <v>5</v>
      </c>
      <c r="K30" s="141">
        <v>72</v>
      </c>
      <c r="L30" s="141">
        <v>172.5</v>
      </c>
      <c r="M30" s="142"/>
    </row>
    <row r="31" spans="1:13">
      <c r="A31" s="318"/>
      <c r="B31" s="318"/>
      <c r="C31" s="88">
        <v>39</v>
      </c>
      <c r="D31" s="88">
        <v>156</v>
      </c>
      <c r="E31" s="88">
        <v>35</v>
      </c>
      <c r="F31" s="88">
        <v>125</v>
      </c>
      <c r="G31" s="88" t="s">
        <v>31</v>
      </c>
      <c r="H31" s="88" t="s">
        <v>31</v>
      </c>
      <c r="I31" s="88" t="s">
        <v>31</v>
      </c>
      <c r="J31" s="88" t="s">
        <v>31</v>
      </c>
      <c r="K31" s="88">
        <v>74</v>
      </c>
      <c r="L31" s="88">
        <v>281</v>
      </c>
    </row>
    <row r="32" spans="1:13">
      <c r="A32" s="305"/>
      <c r="B32" s="305"/>
      <c r="C32" s="88">
        <v>86</v>
      </c>
      <c r="D32" s="88">
        <v>258</v>
      </c>
      <c r="E32" s="88">
        <v>98</v>
      </c>
      <c r="F32" s="88">
        <v>294</v>
      </c>
      <c r="G32" s="88">
        <v>4</v>
      </c>
      <c r="H32" s="88">
        <v>20</v>
      </c>
      <c r="I32" s="88" t="s">
        <v>31</v>
      </c>
      <c r="J32" s="88" t="s">
        <v>31</v>
      </c>
      <c r="K32" s="88">
        <v>188</v>
      </c>
      <c r="L32" s="88">
        <v>572</v>
      </c>
    </row>
    <row r="33" spans="1:12">
      <c r="A33" s="88">
        <v>24</v>
      </c>
      <c r="B33" s="88" t="s">
        <v>290</v>
      </c>
      <c r="C33" s="88">
        <v>55</v>
      </c>
      <c r="D33" s="88">
        <v>192</v>
      </c>
      <c r="E33" s="88">
        <v>125</v>
      </c>
      <c r="F33" s="88">
        <v>437</v>
      </c>
      <c r="G33" s="88">
        <v>6</v>
      </c>
      <c r="H33" s="88">
        <v>30</v>
      </c>
      <c r="I33" s="88" t="s">
        <v>31</v>
      </c>
      <c r="J33" s="88" t="s">
        <v>31</v>
      </c>
      <c r="K33" s="88">
        <v>186</v>
      </c>
      <c r="L33" s="88">
        <v>659</v>
      </c>
    </row>
    <row r="34" spans="1:12">
      <c r="A34" s="304">
        <v>25</v>
      </c>
      <c r="B34" s="304" t="s">
        <v>291</v>
      </c>
      <c r="C34" s="88" t="s">
        <v>31</v>
      </c>
      <c r="D34" s="88" t="s">
        <v>31</v>
      </c>
      <c r="E34" s="88">
        <v>12</v>
      </c>
      <c r="F34" s="88">
        <v>36</v>
      </c>
      <c r="G34" s="88" t="s">
        <v>31</v>
      </c>
      <c r="H34" s="88" t="s">
        <v>31</v>
      </c>
      <c r="I34" s="88" t="s">
        <v>31</v>
      </c>
      <c r="J34" s="88" t="s">
        <v>31</v>
      </c>
      <c r="K34" s="88">
        <v>12</v>
      </c>
      <c r="L34" s="88">
        <v>36</v>
      </c>
    </row>
    <row r="35" spans="1:12">
      <c r="A35" s="305"/>
      <c r="B35" s="305"/>
      <c r="C35" s="88">
        <v>49</v>
      </c>
      <c r="D35" s="88">
        <v>196</v>
      </c>
      <c r="E35" s="88">
        <v>53</v>
      </c>
      <c r="F35" s="88">
        <v>159</v>
      </c>
      <c r="G35" s="88">
        <v>1</v>
      </c>
      <c r="H35" s="88">
        <v>5</v>
      </c>
      <c r="I35" s="88">
        <v>1</v>
      </c>
      <c r="J35" s="88">
        <v>2</v>
      </c>
      <c r="K35" s="88">
        <v>104</v>
      </c>
      <c r="L35" s="88">
        <v>362</v>
      </c>
    </row>
    <row r="36" spans="1:12">
      <c r="A36" s="88">
        <v>26</v>
      </c>
      <c r="B36" s="88" t="s">
        <v>292</v>
      </c>
      <c r="C36" s="88">
        <v>30</v>
      </c>
      <c r="D36" s="88">
        <v>120</v>
      </c>
      <c r="E36" s="88">
        <v>40</v>
      </c>
      <c r="F36" s="88">
        <v>120</v>
      </c>
      <c r="G36" s="88">
        <v>8</v>
      </c>
      <c r="H36" s="88">
        <v>10</v>
      </c>
      <c r="I36" s="88">
        <v>5</v>
      </c>
      <c r="J36" s="88">
        <v>8</v>
      </c>
      <c r="K36" s="88">
        <v>83</v>
      </c>
      <c r="L36" s="88">
        <v>258</v>
      </c>
    </row>
    <row r="37" spans="1:12">
      <c r="A37" s="88">
        <v>27</v>
      </c>
      <c r="B37" s="88" t="s">
        <v>293</v>
      </c>
      <c r="C37" s="88" t="s">
        <v>31</v>
      </c>
      <c r="D37" s="88" t="s">
        <v>31</v>
      </c>
      <c r="E37" s="88" t="s">
        <v>31</v>
      </c>
      <c r="F37" s="88" t="s">
        <v>31</v>
      </c>
      <c r="G37" s="88" t="s">
        <v>31</v>
      </c>
      <c r="H37" s="88" t="s">
        <v>31</v>
      </c>
      <c r="I37" s="88" t="s">
        <v>31</v>
      </c>
      <c r="J37" s="88" t="s">
        <v>31</v>
      </c>
      <c r="K37" s="88" t="s">
        <v>31</v>
      </c>
      <c r="L37" s="88" t="s">
        <v>31</v>
      </c>
    </row>
    <row r="38" spans="1:12">
      <c r="A38" s="88">
        <v>28</v>
      </c>
      <c r="B38" s="88" t="s">
        <v>294</v>
      </c>
      <c r="C38" s="88" t="s">
        <v>31</v>
      </c>
      <c r="D38" s="88" t="s">
        <v>31</v>
      </c>
      <c r="E38" s="88">
        <v>106</v>
      </c>
      <c r="F38" s="88">
        <v>371</v>
      </c>
      <c r="G38" s="88">
        <v>3</v>
      </c>
      <c r="H38" s="88">
        <v>15</v>
      </c>
      <c r="I38" s="88" t="s">
        <v>31</v>
      </c>
      <c r="J38" s="88" t="s">
        <v>31</v>
      </c>
      <c r="K38" s="88">
        <v>109</v>
      </c>
      <c r="L38" s="88">
        <v>386</v>
      </c>
    </row>
    <row r="39" spans="1:12">
      <c r="A39" s="88">
        <v>29</v>
      </c>
      <c r="B39" s="88" t="s">
        <v>295</v>
      </c>
      <c r="C39" s="88">
        <v>60</v>
      </c>
      <c r="D39" s="88">
        <v>270</v>
      </c>
      <c r="E39" s="88">
        <v>61</v>
      </c>
      <c r="F39" s="88">
        <v>244</v>
      </c>
      <c r="G39" s="88">
        <v>9</v>
      </c>
      <c r="H39" s="88">
        <v>36</v>
      </c>
      <c r="I39" s="88">
        <v>4</v>
      </c>
      <c r="J39" s="88">
        <v>4</v>
      </c>
      <c r="K39" s="88">
        <v>134</v>
      </c>
      <c r="L39" s="88">
        <v>554</v>
      </c>
    </row>
    <row r="40" spans="1:12">
      <c r="A40" s="88">
        <v>30</v>
      </c>
      <c r="B40" s="88" t="s">
        <v>296</v>
      </c>
      <c r="C40" s="88">
        <v>115</v>
      </c>
      <c r="D40" s="88">
        <v>460</v>
      </c>
      <c r="E40" s="88">
        <v>81</v>
      </c>
      <c r="F40" s="88">
        <v>243</v>
      </c>
      <c r="G40" s="88" t="s">
        <v>31</v>
      </c>
      <c r="H40" s="88" t="s">
        <v>31</v>
      </c>
      <c r="I40" s="88" t="s">
        <v>31</v>
      </c>
      <c r="J40" s="88" t="s">
        <v>31</v>
      </c>
      <c r="K40" s="88">
        <v>196</v>
      </c>
      <c r="L40" s="88">
        <v>703</v>
      </c>
    </row>
    <row r="41" spans="1:12">
      <c r="A41" s="88">
        <v>31</v>
      </c>
      <c r="B41" s="88" t="s">
        <v>297</v>
      </c>
      <c r="C41" s="88">
        <v>24</v>
      </c>
      <c r="D41" s="88">
        <v>92</v>
      </c>
      <c r="E41" s="88">
        <v>30</v>
      </c>
      <c r="F41" s="88">
        <v>90</v>
      </c>
      <c r="G41" s="88" t="s">
        <v>31</v>
      </c>
      <c r="H41" s="88" t="s">
        <v>31</v>
      </c>
      <c r="I41" s="88" t="s">
        <v>31</v>
      </c>
      <c r="J41" s="88" t="s">
        <v>31</v>
      </c>
      <c r="K41" s="88">
        <v>54</v>
      </c>
      <c r="L41" s="88">
        <v>182</v>
      </c>
    </row>
    <row r="42" spans="1:12">
      <c r="A42" s="125"/>
      <c r="B42" s="7" t="s">
        <v>6</v>
      </c>
      <c r="C42" s="42">
        <v>1150</v>
      </c>
      <c r="D42" s="42">
        <v>3787</v>
      </c>
      <c r="E42" s="42">
        <v>1670</v>
      </c>
      <c r="F42" s="42">
        <v>4997</v>
      </c>
      <c r="G42" s="42">
        <v>105</v>
      </c>
      <c r="H42" s="42">
        <v>328.5</v>
      </c>
      <c r="I42" s="42">
        <v>56</v>
      </c>
      <c r="J42" s="42">
        <v>68</v>
      </c>
      <c r="K42" s="42">
        <v>2981</v>
      </c>
      <c r="L42" s="42">
        <v>9180.5</v>
      </c>
    </row>
    <row r="44" spans="1:12" s="101" customFormat="1">
      <c r="B44" s="166" t="s">
        <v>9</v>
      </c>
      <c r="C44" s="88">
        <f t="shared" ref="C44:L44" si="0">C42/31</f>
        <v>37.096774193548384</v>
      </c>
      <c r="D44" s="120">
        <f t="shared" si="0"/>
        <v>122.16129032258064</v>
      </c>
      <c r="E44" s="88">
        <f t="shared" si="0"/>
        <v>53.87096774193548</v>
      </c>
      <c r="F44" s="121">
        <f t="shared" si="0"/>
        <v>161.19354838709677</v>
      </c>
      <c r="G44" s="88">
        <f t="shared" si="0"/>
        <v>3.3870967741935485</v>
      </c>
      <c r="H44" s="122">
        <f t="shared" si="0"/>
        <v>10.596774193548388</v>
      </c>
      <c r="I44" s="88">
        <f t="shared" si="0"/>
        <v>1.8064516129032258</v>
      </c>
      <c r="J44" s="128">
        <f t="shared" si="0"/>
        <v>2.193548387096774</v>
      </c>
      <c r="K44" s="88">
        <f t="shared" si="0"/>
        <v>96.161290322580641</v>
      </c>
      <c r="L44" s="124">
        <f t="shared" si="0"/>
        <v>296.14516129032256</v>
      </c>
    </row>
    <row r="51" spans="1:6" ht="27.75" customHeight="1">
      <c r="A51" s="329" t="s">
        <v>871</v>
      </c>
      <c r="B51" s="330"/>
      <c r="C51" s="330"/>
      <c r="D51" s="330"/>
      <c r="E51" s="330"/>
      <c r="F51" s="331"/>
    </row>
    <row r="52" spans="1:6">
      <c r="A52" s="318" t="s">
        <v>0</v>
      </c>
      <c r="B52" s="318" t="s">
        <v>1</v>
      </c>
      <c r="C52" s="319" t="s">
        <v>48</v>
      </c>
      <c r="D52" s="320"/>
      <c r="E52" s="321" t="s">
        <v>74</v>
      </c>
      <c r="F52" s="322"/>
    </row>
    <row r="53" spans="1:6">
      <c r="A53" s="305"/>
      <c r="B53" s="305"/>
      <c r="C53" s="121" t="s">
        <v>7</v>
      </c>
      <c r="D53" s="121" t="s">
        <v>8</v>
      </c>
      <c r="E53" s="124" t="s">
        <v>7</v>
      </c>
      <c r="F53" s="124" t="s">
        <v>8</v>
      </c>
    </row>
    <row r="54" spans="1:6">
      <c r="A54" s="88">
        <v>1</v>
      </c>
      <c r="B54" s="88" t="s">
        <v>271</v>
      </c>
      <c r="C54" s="166">
        <v>38</v>
      </c>
      <c r="D54" s="166">
        <v>110</v>
      </c>
      <c r="E54" s="166">
        <v>38</v>
      </c>
      <c r="F54" s="166">
        <v>110</v>
      </c>
    </row>
    <row r="55" spans="1:6">
      <c r="A55" s="88">
        <v>2</v>
      </c>
      <c r="B55" s="88" t="s">
        <v>278</v>
      </c>
      <c r="C55" s="166">
        <v>52</v>
      </c>
      <c r="D55" s="166">
        <v>140</v>
      </c>
      <c r="E55" s="166">
        <v>52</v>
      </c>
      <c r="F55" s="166">
        <v>140</v>
      </c>
    </row>
    <row r="56" spans="1:6">
      <c r="A56" s="88">
        <v>3</v>
      </c>
      <c r="B56" s="88" t="s">
        <v>92</v>
      </c>
      <c r="C56" s="166">
        <v>20</v>
      </c>
      <c r="D56" s="166">
        <v>60</v>
      </c>
      <c r="E56" s="166">
        <v>20</v>
      </c>
      <c r="F56" s="166">
        <v>60</v>
      </c>
    </row>
    <row r="57" spans="1:6">
      <c r="A57" s="88">
        <v>4</v>
      </c>
      <c r="B57" s="88" t="s">
        <v>100</v>
      </c>
      <c r="C57" s="166">
        <v>60</v>
      </c>
      <c r="D57" s="166">
        <v>180</v>
      </c>
      <c r="E57" s="166">
        <v>60</v>
      </c>
      <c r="F57" s="166">
        <v>180</v>
      </c>
    </row>
    <row r="58" spans="1:6">
      <c r="A58" s="166">
        <v>5</v>
      </c>
      <c r="B58" s="166" t="s">
        <v>297</v>
      </c>
      <c r="C58" s="166">
        <v>42</v>
      </c>
      <c r="D58" s="166">
        <v>130</v>
      </c>
      <c r="E58" s="166">
        <v>42</v>
      </c>
      <c r="F58" s="166">
        <v>130</v>
      </c>
    </row>
    <row r="59" spans="1:6">
      <c r="A59" s="134"/>
      <c r="B59" s="7" t="s">
        <v>6</v>
      </c>
      <c r="C59" s="42">
        <v>212</v>
      </c>
      <c r="D59" s="42">
        <v>620</v>
      </c>
      <c r="E59" s="42">
        <v>212</v>
      </c>
      <c r="F59" s="42">
        <v>620</v>
      </c>
    </row>
    <row r="61" spans="1:6">
      <c r="B61" s="166" t="s">
        <v>9</v>
      </c>
      <c r="C61" s="88">
        <f>C59/31</f>
        <v>6.838709677419355</v>
      </c>
      <c r="D61" s="121">
        <f t="shared" ref="D61:F61" si="1">D59/31</f>
        <v>20</v>
      </c>
      <c r="E61" s="88">
        <f t="shared" si="1"/>
        <v>6.838709677419355</v>
      </c>
      <c r="F61" s="124">
        <f t="shared" si="1"/>
        <v>20</v>
      </c>
    </row>
  </sheetData>
  <mergeCells count="23">
    <mergeCell ref="A52:A53"/>
    <mergeCell ref="B52:B53"/>
    <mergeCell ref="C52:D52"/>
    <mergeCell ref="E52:F52"/>
    <mergeCell ref="A7:A8"/>
    <mergeCell ref="B7:B8"/>
    <mergeCell ref="A20:A21"/>
    <mergeCell ref="B20:B21"/>
    <mergeCell ref="A26:A27"/>
    <mergeCell ref="B26:B27"/>
    <mergeCell ref="A30:A32"/>
    <mergeCell ref="B30:B32"/>
    <mergeCell ref="A34:A35"/>
    <mergeCell ref="B34:B35"/>
    <mergeCell ref="A51:F51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" bottom="0" header="0.3" footer="0.3"/>
  <pageSetup scale="9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2:S57"/>
  <sheetViews>
    <sheetView topLeftCell="A25" workbookViewId="0">
      <selection activeCell="O8" sqref="O8"/>
    </sheetView>
  </sheetViews>
  <sheetFormatPr defaultRowHeight="15"/>
  <cols>
    <col min="1" max="1" width="6.85546875" customWidth="1"/>
    <col min="2" max="2" width="14.140625" customWidth="1"/>
    <col min="7" max="7" width="10.85546875" customWidth="1"/>
    <col min="8" max="8" width="9.7109375" customWidth="1"/>
    <col min="14" max="14" width="5.42578125" bestFit="1" customWidth="1"/>
    <col min="15" max="15" width="13.85546875" customWidth="1"/>
    <col min="19" max="19" width="15.140625" customWidth="1"/>
  </cols>
  <sheetData>
    <row r="2" spans="1:19" ht="14.25" customHeight="1">
      <c r="A2" s="301" t="s">
        <v>298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9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9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9">
      <c r="A5" s="88">
        <v>1</v>
      </c>
      <c r="B5" s="88" t="s">
        <v>299</v>
      </c>
      <c r="C5" s="88">
        <v>42</v>
      </c>
      <c r="D5" s="88">
        <v>130</v>
      </c>
      <c r="E5" s="88">
        <v>70</v>
      </c>
      <c r="F5" s="88">
        <v>210</v>
      </c>
      <c r="G5" s="88" t="s">
        <v>31</v>
      </c>
      <c r="H5" s="88" t="s">
        <v>31</v>
      </c>
      <c r="I5" s="88" t="s">
        <v>31</v>
      </c>
      <c r="J5" s="88" t="s">
        <v>31</v>
      </c>
      <c r="K5" s="88">
        <v>112</v>
      </c>
      <c r="L5" s="88">
        <v>340</v>
      </c>
    </row>
    <row r="6" spans="1:19">
      <c r="A6" s="304">
        <v>2</v>
      </c>
      <c r="B6" s="304" t="s">
        <v>300</v>
      </c>
      <c r="C6" s="88">
        <v>35</v>
      </c>
      <c r="D6" s="88">
        <v>83</v>
      </c>
      <c r="E6" s="88">
        <v>30</v>
      </c>
      <c r="F6" s="88">
        <v>90</v>
      </c>
      <c r="G6" s="88">
        <v>14</v>
      </c>
      <c r="H6" s="88">
        <v>42</v>
      </c>
      <c r="I6" s="88">
        <v>5</v>
      </c>
      <c r="J6" s="88">
        <v>10</v>
      </c>
      <c r="K6" s="88">
        <v>84</v>
      </c>
      <c r="L6" s="88">
        <v>229</v>
      </c>
    </row>
    <row r="7" spans="1:19">
      <c r="A7" s="305"/>
      <c r="B7" s="305"/>
      <c r="C7" s="88">
        <v>20</v>
      </c>
      <c r="D7" s="88">
        <v>80</v>
      </c>
      <c r="E7" s="88">
        <v>45</v>
      </c>
      <c r="F7" s="88">
        <v>135</v>
      </c>
      <c r="G7" s="88">
        <v>3</v>
      </c>
      <c r="H7" s="88">
        <v>15</v>
      </c>
      <c r="I7" s="88">
        <v>2</v>
      </c>
      <c r="J7" s="88">
        <v>2</v>
      </c>
      <c r="K7" s="88">
        <v>70</v>
      </c>
      <c r="L7" s="88">
        <v>232</v>
      </c>
    </row>
    <row r="8" spans="1:19">
      <c r="A8" s="88">
        <v>3</v>
      </c>
      <c r="B8" s="88" t="s">
        <v>301</v>
      </c>
      <c r="C8" s="88" t="s">
        <v>31</v>
      </c>
      <c r="D8" s="88" t="s">
        <v>31</v>
      </c>
      <c r="E8" s="88" t="s">
        <v>31</v>
      </c>
      <c r="F8" s="88" t="s">
        <v>31</v>
      </c>
      <c r="G8" s="88" t="s">
        <v>31</v>
      </c>
      <c r="H8" s="88" t="s">
        <v>31</v>
      </c>
      <c r="I8" s="88" t="s">
        <v>31</v>
      </c>
      <c r="J8" s="88" t="s">
        <v>31</v>
      </c>
      <c r="K8" s="88" t="s">
        <v>31</v>
      </c>
      <c r="L8" s="88" t="s">
        <v>31</v>
      </c>
    </row>
    <row r="9" spans="1:19">
      <c r="A9" s="304">
        <v>4</v>
      </c>
      <c r="B9" s="304" t="s">
        <v>302</v>
      </c>
      <c r="C9" s="88">
        <v>34</v>
      </c>
      <c r="D9" s="88">
        <v>102</v>
      </c>
      <c r="E9" s="88">
        <v>59</v>
      </c>
      <c r="F9" s="88">
        <v>150</v>
      </c>
      <c r="G9" s="88">
        <v>1</v>
      </c>
      <c r="H9" s="88">
        <v>4</v>
      </c>
      <c r="I9" s="88" t="s">
        <v>31</v>
      </c>
      <c r="J9" s="88" t="s">
        <v>31</v>
      </c>
      <c r="K9" s="88">
        <v>93</v>
      </c>
      <c r="L9" s="88">
        <v>256</v>
      </c>
      <c r="N9" s="134"/>
      <c r="O9" s="134"/>
      <c r="P9" s="134"/>
      <c r="Q9" s="134"/>
      <c r="R9" s="134"/>
      <c r="S9" s="134"/>
    </row>
    <row r="10" spans="1:19">
      <c r="A10" s="305"/>
      <c r="B10" s="305"/>
      <c r="C10" s="88">
        <v>36</v>
      </c>
      <c r="D10" s="88">
        <v>125</v>
      </c>
      <c r="E10" s="88">
        <v>43</v>
      </c>
      <c r="F10" s="88">
        <v>140</v>
      </c>
      <c r="G10" s="88">
        <v>8</v>
      </c>
      <c r="H10" s="88">
        <v>20</v>
      </c>
      <c r="I10" s="88">
        <v>4</v>
      </c>
      <c r="J10" s="88">
        <v>4</v>
      </c>
      <c r="K10" s="88">
        <v>91</v>
      </c>
      <c r="L10" s="88">
        <v>289</v>
      </c>
      <c r="N10" s="134"/>
      <c r="O10" s="134"/>
      <c r="P10" s="134"/>
      <c r="Q10" s="134"/>
      <c r="R10" s="134"/>
      <c r="S10" s="134"/>
    </row>
    <row r="11" spans="1:19">
      <c r="A11" s="88">
        <v>5</v>
      </c>
      <c r="B11" s="88" t="s">
        <v>303</v>
      </c>
      <c r="C11" s="88" t="s">
        <v>31</v>
      </c>
      <c r="D11" s="88" t="s">
        <v>31</v>
      </c>
      <c r="E11" s="88" t="s">
        <v>31</v>
      </c>
      <c r="F11" s="88" t="s">
        <v>31</v>
      </c>
      <c r="G11" s="88" t="s">
        <v>31</v>
      </c>
      <c r="H11" s="88" t="s">
        <v>31</v>
      </c>
      <c r="I11" s="88" t="s">
        <v>31</v>
      </c>
      <c r="J11" s="88" t="s">
        <v>31</v>
      </c>
      <c r="K11" s="88" t="s">
        <v>31</v>
      </c>
      <c r="L11" s="88" t="s">
        <v>31</v>
      </c>
    </row>
    <row r="12" spans="1:19">
      <c r="A12" s="88">
        <v>6</v>
      </c>
      <c r="B12" s="88" t="s">
        <v>304</v>
      </c>
      <c r="C12" s="88">
        <v>54</v>
      </c>
      <c r="D12" s="88">
        <v>170</v>
      </c>
      <c r="E12" s="88">
        <v>41</v>
      </c>
      <c r="F12" s="88">
        <v>123</v>
      </c>
      <c r="G12" s="88" t="s">
        <v>31</v>
      </c>
      <c r="H12" s="88" t="s">
        <v>31</v>
      </c>
      <c r="I12" s="88" t="s">
        <v>31</v>
      </c>
      <c r="J12" s="88" t="s">
        <v>31</v>
      </c>
      <c r="K12" s="88">
        <v>95</v>
      </c>
      <c r="L12" s="88">
        <v>293</v>
      </c>
    </row>
    <row r="13" spans="1:19">
      <c r="A13" s="88">
        <v>7</v>
      </c>
      <c r="B13" s="88" t="s">
        <v>305</v>
      </c>
      <c r="C13" s="88" t="s">
        <v>31</v>
      </c>
      <c r="D13" s="88" t="s">
        <v>31</v>
      </c>
      <c r="E13" s="88" t="s">
        <v>31</v>
      </c>
      <c r="F13" s="88" t="s">
        <v>31</v>
      </c>
      <c r="G13" s="88" t="s">
        <v>31</v>
      </c>
      <c r="H13" s="88" t="s">
        <v>31</v>
      </c>
      <c r="I13" s="88" t="s">
        <v>31</v>
      </c>
      <c r="J13" s="88" t="s">
        <v>31</v>
      </c>
      <c r="K13" s="88" t="s">
        <v>31</v>
      </c>
      <c r="L13" s="88" t="s">
        <v>31</v>
      </c>
    </row>
    <row r="14" spans="1:19">
      <c r="A14" s="88">
        <v>8</v>
      </c>
      <c r="B14" s="88" t="s">
        <v>306</v>
      </c>
      <c r="C14" s="88">
        <v>47</v>
      </c>
      <c r="D14" s="88">
        <v>188</v>
      </c>
      <c r="E14" s="88">
        <v>160</v>
      </c>
      <c r="F14" s="88">
        <v>480</v>
      </c>
      <c r="G14" s="88" t="s">
        <v>31</v>
      </c>
      <c r="H14" s="88" t="s">
        <v>31</v>
      </c>
      <c r="I14" s="88" t="s">
        <v>31</v>
      </c>
      <c r="J14" s="88" t="s">
        <v>31</v>
      </c>
      <c r="K14" s="88">
        <v>207</v>
      </c>
      <c r="L14" s="88">
        <v>668</v>
      </c>
    </row>
    <row r="15" spans="1:19">
      <c r="A15" s="88">
        <v>9</v>
      </c>
      <c r="B15" s="88" t="s">
        <v>307</v>
      </c>
      <c r="C15" s="88">
        <v>45</v>
      </c>
      <c r="D15" s="88">
        <v>195</v>
      </c>
      <c r="E15" s="88">
        <v>90</v>
      </c>
      <c r="F15" s="88">
        <v>270</v>
      </c>
      <c r="G15" s="88">
        <v>12</v>
      </c>
      <c r="H15" s="88">
        <v>24</v>
      </c>
      <c r="I15" s="88" t="s">
        <v>31</v>
      </c>
      <c r="J15" s="88" t="s">
        <v>31</v>
      </c>
      <c r="K15" s="88">
        <v>147</v>
      </c>
      <c r="L15" s="88">
        <v>489</v>
      </c>
    </row>
    <row r="16" spans="1:19">
      <c r="A16" s="88">
        <v>10</v>
      </c>
      <c r="B16" s="88" t="s">
        <v>308</v>
      </c>
      <c r="C16" s="88">
        <v>10</v>
      </c>
      <c r="D16" s="88">
        <v>35.9</v>
      </c>
      <c r="E16" s="88">
        <v>13</v>
      </c>
      <c r="F16" s="88">
        <v>30.1</v>
      </c>
      <c r="G16" s="88">
        <v>8</v>
      </c>
      <c r="H16" s="88">
        <v>51.7</v>
      </c>
      <c r="I16" s="88">
        <v>12</v>
      </c>
      <c r="J16" s="88">
        <v>15</v>
      </c>
      <c r="K16" s="88">
        <v>43</v>
      </c>
      <c r="L16" s="88">
        <v>132.69999999999999</v>
      </c>
    </row>
    <row r="17" spans="1:12">
      <c r="A17" s="88">
        <v>11</v>
      </c>
      <c r="B17" s="88" t="s">
        <v>309</v>
      </c>
      <c r="C17" s="88" t="s">
        <v>31</v>
      </c>
      <c r="D17" s="88" t="s">
        <v>31</v>
      </c>
      <c r="E17" s="88" t="s">
        <v>31</v>
      </c>
      <c r="F17" s="88" t="s">
        <v>31</v>
      </c>
      <c r="G17" s="88" t="s">
        <v>31</v>
      </c>
      <c r="H17" s="88" t="s">
        <v>31</v>
      </c>
      <c r="I17" s="88" t="s">
        <v>31</v>
      </c>
      <c r="J17" s="88" t="s">
        <v>31</v>
      </c>
      <c r="K17" s="88" t="s">
        <v>31</v>
      </c>
      <c r="L17" s="88" t="s">
        <v>31</v>
      </c>
    </row>
    <row r="18" spans="1:12">
      <c r="A18" s="304">
        <v>12</v>
      </c>
      <c r="B18" s="304" t="s">
        <v>310</v>
      </c>
      <c r="C18" s="88">
        <v>50</v>
      </c>
      <c r="D18" s="88">
        <v>115</v>
      </c>
      <c r="E18" s="88">
        <v>70</v>
      </c>
      <c r="F18" s="88">
        <v>210</v>
      </c>
      <c r="G18" s="88">
        <v>9</v>
      </c>
      <c r="H18" s="88">
        <v>18</v>
      </c>
      <c r="I18" s="88" t="s">
        <v>31</v>
      </c>
      <c r="J18" s="88" t="s">
        <v>31</v>
      </c>
      <c r="K18" s="88">
        <v>129</v>
      </c>
      <c r="L18" s="88">
        <v>343</v>
      </c>
    </row>
    <row r="19" spans="1:12">
      <c r="A19" s="305"/>
      <c r="B19" s="305"/>
      <c r="C19" s="88">
        <v>40</v>
      </c>
      <c r="D19" s="88">
        <v>120</v>
      </c>
      <c r="E19" s="88">
        <v>60</v>
      </c>
      <c r="F19" s="88">
        <v>180</v>
      </c>
      <c r="G19" s="88" t="s">
        <v>31</v>
      </c>
      <c r="H19" s="88" t="s">
        <v>31</v>
      </c>
      <c r="I19" s="88" t="s">
        <v>31</v>
      </c>
      <c r="J19" s="88" t="s">
        <v>31</v>
      </c>
      <c r="K19" s="88">
        <v>100</v>
      </c>
      <c r="L19" s="88">
        <v>300</v>
      </c>
    </row>
    <row r="20" spans="1:12">
      <c r="A20" s="88">
        <v>13</v>
      </c>
      <c r="B20" s="88" t="s">
        <v>311</v>
      </c>
      <c r="C20" s="88">
        <v>20</v>
      </c>
      <c r="D20" s="88">
        <v>80</v>
      </c>
      <c r="E20" s="88">
        <v>70</v>
      </c>
      <c r="F20" s="88">
        <v>210</v>
      </c>
      <c r="G20" s="88" t="s">
        <v>31</v>
      </c>
      <c r="H20" s="88" t="s">
        <v>31</v>
      </c>
      <c r="I20" s="88" t="s">
        <v>31</v>
      </c>
      <c r="J20" s="88" t="s">
        <v>31</v>
      </c>
      <c r="K20" s="88">
        <v>90</v>
      </c>
      <c r="L20" s="88">
        <v>290</v>
      </c>
    </row>
    <row r="21" spans="1:12">
      <c r="A21" s="88">
        <v>14</v>
      </c>
      <c r="B21" s="88" t="s">
        <v>312</v>
      </c>
      <c r="C21" s="88">
        <v>35</v>
      </c>
      <c r="D21" s="88">
        <v>138.1</v>
      </c>
      <c r="E21" s="88">
        <v>24</v>
      </c>
      <c r="F21" s="88">
        <v>63.3</v>
      </c>
      <c r="G21" s="88">
        <v>13</v>
      </c>
      <c r="H21" s="88">
        <v>82.6</v>
      </c>
      <c r="I21" s="88" t="s">
        <v>31</v>
      </c>
      <c r="J21" s="88" t="s">
        <v>31</v>
      </c>
      <c r="K21" s="88">
        <v>72</v>
      </c>
      <c r="L21" s="88">
        <v>284</v>
      </c>
    </row>
    <row r="22" spans="1:12">
      <c r="A22" s="88">
        <v>15</v>
      </c>
      <c r="B22" s="88" t="s">
        <v>313</v>
      </c>
      <c r="C22" s="88">
        <v>23</v>
      </c>
      <c r="D22" s="88">
        <v>124.7</v>
      </c>
      <c r="E22" s="88">
        <v>59</v>
      </c>
      <c r="F22" s="88">
        <v>157.4</v>
      </c>
      <c r="G22" s="88">
        <v>7</v>
      </c>
      <c r="H22" s="88">
        <v>32.1</v>
      </c>
      <c r="I22" s="88" t="s">
        <v>31</v>
      </c>
      <c r="J22" s="88" t="s">
        <v>31</v>
      </c>
      <c r="K22" s="88">
        <v>89</v>
      </c>
      <c r="L22" s="88">
        <v>314.2</v>
      </c>
    </row>
    <row r="23" spans="1:12">
      <c r="A23" s="88">
        <v>16</v>
      </c>
      <c r="B23" s="88" t="s">
        <v>314</v>
      </c>
      <c r="C23" s="88" t="s">
        <v>31</v>
      </c>
      <c r="D23" s="88" t="s">
        <v>31</v>
      </c>
      <c r="E23" s="88" t="s">
        <v>31</v>
      </c>
      <c r="F23" s="88" t="s">
        <v>31</v>
      </c>
      <c r="G23" s="88" t="s">
        <v>31</v>
      </c>
      <c r="H23" s="88" t="s">
        <v>31</v>
      </c>
      <c r="I23" s="88" t="s">
        <v>31</v>
      </c>
      <c r="J23" s="88" t="s">
        <v>31</v>
      </c>
      <c r="K23" s="88" t="s">
        <v>31</v>
      </c>
      <c r="L23" s="88" t="s">
        <v>31</v>
      </c>
    </row>
    <row r="24" spans="1:12">
      <c r="A24" s="88">
        <v>17</v>
      </c>
      <c r="B24" s="88" t="s">
        <v>315</v>
      </c>
      <c r="C24" s="88" t="s">
        <v>31</v>
      </c>
      <c r="D24" s="88" t="s">
        <v>31</v>
      </c>
      <c r="E24" s="88" t="s">
        <v>31</v>
      </c>
      <c r="F24" s="88" t="s">
        <v>31</v>
      </c>
      <c r="G24" s="88" t="s">
        <v>31</v>
      </c>
      <c r="H24" s="88" t="s">
        <v>31</v>
      </c>
      <c r="I24" s="88" t="s">
        <v>31</v>
      </c>
      <c r="J24" s="88" t="s">
        <v>31</v>
      </c>
      <c r="K24" s="88" t="s">
        <v>31</v>
      </c>
      <c r="L24" s="88" t="s">
        <v>31</v>
      </c>
    </row>
    <row r="25" spans="1:12">
      <c r="A25" s="304">
        <v>18</v>
      </c>
      <c r="B25" s="304" t="s">
        <v>316</v>
      </c>
      <c r="C25" s="88">
        <v>40</v>
      </c>
      <c r="D25" s="88">
        <v>120</v>
      </c>
      <c r="E25" s="88">
        <v>30</v>
      </c>
      <c r="F25" s="88">
        <v>60</v>
      </c>
      <c r="G25" s="88" t="s">
        <v>31</v>
      </c>
      <c r="H25" s="88" t="s">
        <v>31</v>
      </c>
      <c r="I25" s="88" t="s">
        <v>31</v>
      </c>
      <c r="J25" s="88" t="s">
        <v>31</v>
      </c>
      <c r="K25" s="88">
        <v>70</v>
      </c>
      <c r="L25" s="88">
        <v>180</v>
      </c>
    </row>
    <row r="26" spans="1:12">
      <c r="A26" s="305"/>
      <c r="B26" s="305"/>
      <c r="C26" s="88">
        <v>60</v>
      </c>
      <c r="D26" s="88">
        <v>180</v>
      </c>
      <c r="E26" s="88">
        <v>122</v>
      </c>
      <c r="F26" s="88">
        <v>305</v>
      </c>
      <c r="G26" s="88">
        <v>2</v>
      </c>
      <c r="H26" s="88">
        <v>6</v>
      </c>
      <c r="I26" s="88">
        <v>3</v>
      </c>
      <c r="J26" s="88">
        <v>6</v>
      </c>
      <c r="K26" s="88">
        <v>187</v>
      </c>
      <c r="L26" s="88">
        <v>497</v>
      </c>
    </row>
    <row r="27" spans="1:12">
      <c r="A27" s="88">
        <v>19</v>
      </c>
      <c r="B27" s="88" t="s">
        <v>317</v>
      </c>
      <c r="C27" s="88">
        <v>30</v>
      </c>
      <c r="D27" s="88">
        <v>90</v>
      </c>
      <c r="E27" s="88">
        <v>52</v>
      </c>
      <c r="F27" s="88">
        <v>150</v>
      </c>
      <c r="G27" s="88">
        <v>15</v>
      </c>
      <c r="H27" s="88">
        <v>50</v>
      </c>
      <c r="I27" s="88">
        <v>7</v>
      </c>
      <c r="J27" s="88">
        <v>10</v>
      </c>
      <c r="K27" s="88">
        <v>104</v>
      </c>
      <c r="L27" s="88">
        <v>300</v>
      </c>
    </row>
    <row r="28" spans="1:12">
      <c r="A28" s="88">
        <v>20</v>
      </c>
      <c r="B28" s="88" t="s">
        <v>318</v>
      </c>
      <c r="C28" s="88">
        <v>27</v>
      </c>
      <c r="D28" s="88">
        <v>80</v>
      </c>
      <c r="E28" s="88">
        <v>77</v>
      </c>
      <c r="F28" s="88">
        <v>170</v>
      </c>
      <c r="G28" s="88" t="s">
        <v>31</v>
      </c>
      <c r="H28" s="88" t="s">
        <v>31</v>
      </c>
      <c r="I28" s="88" t="s">
        <v>31</v>
      </c>
      <c r="J28" s="88" t="s">
        <v>31</v>
      </c>
      <c r="K28" s="88">
        <v>104</v>
      </c>
      <c r="L28" s="88">
        <v>250</v>
      </c>
    </row>
    <row r="29" spans="1:12">
      <c r="A29" s="88">
        <v>21</v>
      </c>
      <c r="B29" s="88" t="s">
        <v>319</v>
      </c>
      <c r="C29" s="88">
        <v>20</v>
      </c>
      <c r="D29" s="88">
        <v>130</v>
      </c>
      <c r="E29" s="88">
        <v>41</v>
      </c>
      <c r="F29" s="88">
        <v>144</v>
      </c>
      <c r="G29" s="88">
        <v>2</v>
      </c>
      <c r="H29" s="88">
        <v>4</v>
      </c>
      <c r="I29" s="88">
        <v>3</v>
      </c>
      <c r="J29" s="88">
        <v>6</v>
      </c>
      <c r="K29" s="88">
        <v>75</v>
      </c>
      <c r="L29" s="88">
        <v>284</v>
      </c>
    </row>
    <row r="30" spans="1:12">
      <c r="A30" s="88">
        <v>22</v>
      </c>
      <c r="B30" s="88" t="s">
        <v>320</v>
      </c>
      <c r="C30" s="88">
        <v>35</v>
      </c>
      <c r="D30" s="88">
        <v>190</v>
      </c>
      <c r="E30" s="88">
        <v>42</v>
      </c>
      <c r="F30" s="88">
        <v>126</v>
      </c>
      <c r="G30" s="88">
        <v>2</v>
      </c>
      <c r="H30" s="88">
        <v>6</v>
      </c>
      <c r="I30" s="88" t="s">
        <v>31</v>
      </c>
      <c r="J30" s="88" t="s">
        <v>31</v>
      </c>
      <c r="K30" s="88">
        <v>79</v>
      </c>
      <c r="L30" s="88">
        <v>322</v>
      </c>
    </row>
    <row r="31" spans="1:12">
      <c r="A31" s="88">
        <v>23</v>
      </c>
      <c r="B31" s="88" t="s">
        <v>321</v>
      </c>
      <c r="C31" s="88">
        <v>62</v>
      </c>
      <c r="D31" s="88">
        <v>186</v>
      </c>
      <c r="E31" s="88">
        <v>29</v>
      </c>
      <c r="F31" s="88">
        <v>87</v>
      </c>
      <c r="G31" s="88" t="s">
        <v>31</v>
      </c>
      <c r="H31" s="88" t="s">
        <v>31</v>
      </c>
      <c r="I31" s="88">
        <v>1</v>
      </c>
      <c r="J31" s="88">
        <v>2</v>
      </c>
      <c r="K31" s="88">
        <v>92</v>
      </c>
      <c r="L31" s="88">
        <v>275</v>
      </c>
    </row>
    <row r="32" spans="1:12">
      <c r="A32" s="88">
        <v>24</v>
      </c>
      <c r="B32" s="88" t="s">
        <v>322</v>
      </c>
      <c r="C32" s="88">
        <v>38</v>
      </c>
      <c r="D32" s="88">
        <v>132</v>
      </c>
      <c r="E32" s="88">
        <v>30</v>
      </c>
      <c r="F32" s="88">
        <v>90</v>
      </c>
      <c r="G32" s="88">
        <v>4</v>
      </c>
      <c r="H32" s="88">
        <v>10</v>
      </c>
      <c r="I32" s="88" t="s">
        <v>31</v>
      </c>
      <c r="J32" s="88" t="s">
        <v>31</v>
      </c>
      <c r="K32" s="88">
        <v>67</v>
      </c>
      <c r="L32" s="88">
        <v>232</v>
      </c>
    </row>
    <row r="33" spans="1:12">
      <c r="A33" s="88">
        <v>25</v>
      </c>
      <c r="B33" s="88" t="s">
        <v>323</v>
      </c>
      <c r="C33" s="88">
        <v>25</v>
      </c>
      <c r="D33" s="88">
        <v>75</v>
      </c>
      <c r="E33" s="88">
        <v>50</v>
      </c>
      <c r="F33" s="88">
        <v>150</v>
      </c>
      <c r="G33" s="88" t="s">
        <v>31</v>
      </c>
      <c r="H33" s="88" t="s">
        <v>31</v>
      </c>
      <c r="I33" s="88" t="s">
        <v>31</v>
      </c>
      <c r="J33" s="88" t="s">
        <v>31</v>
      </c>
      <c r="K33" s="88">
        <v>75</v>
      </c>
      <c r="L33" s="88">
        <v>225</v>
      </c>
    </row>
    <row r="34" spans="1:12">
      <c r="A34" s="88">
        <v>26</v>
      </c>
      <c r="B34" s="88" t="s">
        <v>324</v>
      </c>
      <c r="C34" s="88">
        <v>37</v>
      </c>
      <c r="D34" s="88">
        <v>111</v>
      </c>
      <c r="E34" s="88">
        <v>45</v>
      </c>
      <c r="F34" s="88">
        <v>135</v>
      </c>
      <c r="G34" s="88" t="s">
        <v>31</v>
      </c>
      <c r="H34" s="88" t="s">
        <v>31</v>
      </c>
      <c r="I34" s="88" t="s">
        <v>31</v>
      </c>
      <c r="J34" s="88" t="s">
        <v>31</v>
      </c>
      <c r="K34" s="88">
        <v>82</v>
      </c>
      <c r="L34" s="88">
        <v>246</v>
      </c>
    </row>
    <row r="35" spans="1:12">
      <c r="A35" s="88">
        <v>27</v>
      </c>
      <c r="B35" s="88" t="s">
        <v>325</v>
      </c>
      <c r="C35" s="88">
        <v>25</v>
      </c>
      <c r="D35" s="88">
        <v>75</v>
      </c>
      <c r="E35" s="88">
        <v>60</v>
      </c>
      <c r="F35" s="88">
        <v>180</v>
      </c>
      <c r="G35" s="88">
        <v>15</v>
      </c>
      <c r="H35" s="88">
        <v>45</v>
      </c>
      <c r="I35" s="88">
        <v>9</v>
      </c>
      <c r="J35" s="88">
        <v>18</v>
      </c>
      <c r="K35" s="88">
        <v>109</v>
      </c>
      <c r="L35" s="88">
        <v>318</v>
      </c>
    </row>
    <row r="36" spans="1:12">
      <c r="A36" s="88">
        <v>28</v>
      </c>
      <c r="B36" s="88" t="s">
        <v>326</v>
      </c>
      <c r="C36" s="88">
        <v>37</v>
      </c>
      <c r="D36" s="88">
        <v>111</v>
      </c>
      <c r="E36" s="88">
        <v>12</v>
      </c>
      <c r="F36" s="88">
        <v>36</v>
      </c>
      <c r="G36" s="88" t="s">
        <v>31</v>
      </c>
      <c r="H36" s="88" t="s">
        <v>31</v>
      </c>
      <c r="I36" s="88" t="s">
        <v>31</v>
      </c>
      <c r="J36" s="88" t="s">
        <v>31</v>
      </c>
      <c r="K36" s="88">
        <v>49</v>
      </c>
      <c r="L36" s="88">
        <v>147</v>
      </c>
    </row>
    <row r="37" spans="1:12">
      <c r="A37" s="88">
        <v>29</v>
      </c>
      <c r="B37" s="88" t="s">
        <v>327</v>
      </c>
      <c r="C37" s="88">
        <v>38</v>
      </c>
      <c r="D37" s="88">
        <v>108</v>
      </c>
      <c r="E37" s="88">
        <v>27</v>
      </c>
      <c r="F37" s="88">
        <v>81</v>
      </c>
      <c r="G37" s="88">
        <v>16</v>
      </c>
      <c r="H37" s="88">
        <v>80</v>
      </c>
      <c r="I37" s="88">
        <v>4</v>
      </c>
      <c r="J37" s="88">
        <v>8</v>
      </c>
      <c r="K37" s="88">
        <v>85</v>
      </c>
      <c r="L37" s="88">
        <v>277</v>
      </c>
    </row>
    <row r="38" spans="1:12">
      <c r="A38" s="88">
        <v>30</v>
      </c>
      <c r="B38" s="88" t="s">
        <v>328</v>
      </c>
      <c r="C38" s="88" t="s">
        <v>31</v>
      </c>
      <c r="D38" s="88" t="s">
        <v>31</v>
      </c>
      <c r="E38" s="88" t="s">
        <v>31</v>
      </c>
      <c r="F38" s="88" t="s">
        <v>31</v>
      </c>
      <c r="G38" s="88" t="s">
        <v>31</v>
      </c>
      <c r="H38" s="88" t="s">
        <v>31</v>
      </c>
      <c r="I38" s="88" t="s">
        <v>31</v>
      </c>
      <c r="J38" s="88" t="s">
        <v>31</v>
      </c>
      <c r="K38" s="88" t="s">
        <v>31</v>
      </c>
      <c r="L38" s="88" t="s">
        <v>31</v>
      </c>
    </row>
    <row r="39" spans="1:12">
      <c r="A39" s="88">
        <v>31</v>
      </c>
      <c r="B39" s="88" t="s">
        <v>329</v>
      </c>
      <c r="C39" s="88" t="s">
        <v>31</v>
      </c>
      <c r="D39" s="88" t="s">
        <v>31</v>
      </c>
      <c r="E39" s="88" t="s">
        <v>31</v>
      </c>
      <c r="F39" s="88" t="s">
        <v>31</v>
      </c>
      <c r="G39" s="88" t="s">
        <v>31</v>
      </c>
      <c r="H39" s="88" t="s">
        <v>31</v>
      </c>
      <c r="I39" s="88" t="s">
        <v>31</v>
      </c>
      <c r="J39" s="88" t="s">
        <v>31</v>
      </c>
      <c r="K39" s="88" t="s">
        <v>31</v>
      </c>
      <c r="L39" s="88" t="s">
        <v>31</v>
      </c>
    </row>
    <row r="40" spans="1:12">
      <c r="A40" s="125"/>
      <c r="B40" s="7" t="s">
        <v>6</v>
      </c>
      <c r="C40" s="126">
        <v>965</v>
      </c>
      <c r="D40" s="126">
        <v>3274.7</v>
      </c>
      <c r="E40" s="126">
        <v>1451</v>
      </c>
      <c r="F40" s="126">
        <v>4162.8</v>
      </c>
      <c r="G40" s="126">
        <v>131</v>
      </c>
      <c r="H40" s="126">
        <v>490.4</v>
      </c>
      <c r="I40" s="126">
        <v>50</v>
      </c>
      <c r="J40" s="126">
        <v>81</v>
      </c>
      <c r="K40" s="126">
        <v>2600</v>
      </c>
      <c r="L40" s="126">
        <v>8012.9</v>
      </c>
    </row>
    <row r="41" spans="1:12" ht="13.5" customHeight="1"/>
    <row r="42" spans="1:12" s="56" customFormat="1" ht="12.75" customHeight="1">
      <c r="B42" s="127" t="s">
        <v>9</v>
      </c>
      <c r="C42" s="66">
        <f>C40/31</f>
        <v>31.129032258064516</v>
      </c>
      <c r="D42" s="143">
        <f t="shared" ref="D42:L42" si="0">D40/31</f>
        <v>105.63548387096773</v>
      </c>
      <c r="E42" s="66">
        <f t="shared" si="0"/>
        <v>46.806451612903224</v>
      </c>
      <c r="F42" s="92">
        <f t="shared" si="0"/>
        <v>134.28387096774193</v>
      </c>
      <c r="G42" s="66">
        <f t="shared" si="0"/>
        <v>4.225806451612903</v>
      </c>
      <c r="H42" s="144">
        <f t="shared" si="0"/>
        <v>15.819354838709677</v>
      </c>
      <c r="I42" s="66">
        <f t="shared" si="0"/>
        <v>1.6129032258064515</v>
      </c>
      <c r="J42" s="145">
        <f t="shared" si="0"/>
        <v>2.6129032258064515</v>
      </c>
      <c r="K42" s="66">
        <f t="shared" si="0"/>
        <v>83.870967741935488</v>
      </c>
      <c r="L42" s="93">
        <f t="shared" si="0"/>
        <v>258.48064516129028</v>
      </c>
    </row>
    <row r="49" spans="1:6">
      <c r="A49" s="329" t="s">
        <v>870</v>
      </c>
      <c r="B49" s="330"/>
      <c r="C49" s="330"/>
      <c r="D49" s="330"/>
      <c r="E49" s="330"/>
      <c r="F49" s="331"/>
    </row>
    <row r="50" spans="1:6">
      <c r="A50" s="318" t="s">
        <v>0</v>
      </c>
      <c r="B50" s="318" t="s">
        <v>1</v>
      </c>
      <c r="C50" s="319" t="s">
        <v>48</v>
      </c>
      <c r="D50" s="320"/>
      <c r="E50" s="321" t="s">
        <v>74</v>
      </c>
      <c r="F50" s="322"/>
    </row>
    <row r="51" spans="1:6">
      <c r="A51" s="305"/>
      <c r="B51" s="305"/>
      <c r="C51" s="121" t="s">
        <v>7</v>
      </c>
      <c r="D51" s="121" t="s">
        <v>8</v>
      </c>
      <c r="E51" s="124" t="s">
        <v>7</v>
      </c>
      <c r="F51" s="124" t="s">
        <v>8</v>
      </c>
    </row>
    <row r="52" spans="1:6">
      <c r="A52" s="88">
        <v>1</v>
      </c>
      <c r="B52" s="88" t="s">
        <v>322</v>
      </c>
      <c r="C52" s="127">
        <v>30</v>
      </c>
      <c r="D52" s="127">
        <v>90</v>
      </c>
      <c r="E52" s="127">
        <v>30</v>
      </c>
      <c r="F52" s="127">
        <v>90</v>
      </c>
    </row>
    <row r="53" spans="1:6">
      <c r="A53" s="88">
        <v>2</v>
      </c>
      <c r="B53" s="88" t="s">
        <v>326</v>
      </c>
      <c r="C53" s="127">
        <v>30</v>
      </c>
      <c r="D53" s="127">
        <v>90</v>
      </c>
      <c r="E53" s="127">
        <v>30</v>
      </c>
      <c r="F53" s="127">
        <v>90</v>
      </c>
    </row>
    <row r="54" spans="1:6">
      <c r="A54" s="88">
        <v>3</v>
      </c>
      <c r="B54" s="88" t="s">
        <v>328</v>
      </c>
      <c r="C54" s="127">
        <v>104</v>
      </c>
      <c r="D54" s="127">
        <v>344</v>
      </c>
      <c r="E54" s="127">
        <v>104</v>
      </c>
      <c r="F54" s="127">
        <v>344</v>
      </c>
    </row>
    <row r="55" spans="1:6">
      <c r="A55" s="134"/>
      <c r="B55" s="7" t="s">
        <v>6</v>
      </c>
      <c r="C55" s="42">
        <v>164</v>
      </c>
      <c r="D55" s="42">
        <v>524</v>
      </c>
      <c r="E55" s="42">
        <v>164</v>
      </c>
      <c r="F55" s="42">
        <v>524</v>
      </c>
    </row>
    <row r="57" spans="1:6">
      <c r="B57" s="127" t="s">
        <v>9</v>
      </c>
      <c r="C57" s="125">
        <f>C55/31</f>
        <v>5.290322580645161</v>
      </c>
      <c r="D57" s="92">
        <f t="shared" ref="D57:F57" si="1">D55/31</f>
        <v>16.903225806451612</v>
      </c>
      <c r="E57" s="125">
        <f t="shared" si="1"/>
        <v>5.290322580645161</v>
      </c>
      <c r="F57" s="93">
        <f t="shared" si="1"/>
        <v>16.903225806451612</v>
      </c>
    </row>
  </sheetData>
  <mergeCells count="21">
    <mergeCell ref="A49:F49"/>
    <mergeCell ref="A50:A51"/>
    <mergeCell ref="B50:B51"/>
    <mergeCell ref="C50:D50"/>
    <mergeCell ref="E50:F50"/>
    <mergeCell ref="A9:A10"/>
    <mergeCell ref="B9:B10"/>
    <mergeCell ref="A18:A19"/>
    <mergeCell ref="B18:B19"/>
    <mergeCell ref="A25:A26"/>
    <mergeCell ref="B25:B26"/>
    <mergeCell ref="B6:B7"/>
    <mergeCell ref="A6:A7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" bottom="0" header="0.3" footer="0.3"/>
  <pageSetup scale="95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2:U59"/>
  <sheetViews>
    <sheetView topLeftCell="A31" workbookViewId="0">
      <selection activeCell="K52" sqref="K52"/>
    </sheetView>
  </sheetViews>
  <sheetFormatPr defaultRowHeight="15"/>
  <cols>
    <col min="1" max="1" width="6.85546875" customWidth="1"/>
    <col min="2" max="2" width="14.140625" customWidth="1"/>
    <col min="9" max="10" width="0" hidden="1" customWidth="1"/>
    <col min="17" max="17" width="12.42578125" customWidth="1"/>
    <col min="21" max="21" width="16.5703125" customWidth="1"/>
  </cols>
  <sheetData>
    <row r="2" spans="1:21">
      <c r="A2" s="301" t="s">
        <v>330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3"/>
    </row>
    <row r="3" spans="1:21">
      <c r="A3" s="304" t="s">
        <v>0</v>
      </c>
      <c r="B3" s="304" t="s">
        <v>1</v>
      </c>
      <c r="C3" s="306" t="s">
        <v>2</v>
      </c>
      <c r="D3" s="306"/>
      <c r="E3" s="309" t="s">
        <v>4</v>
      </c>
      <c r="F3" s="310"/>
      <c r="G3" s="307" t="s">
        <v>48</v>
      </c>
      <c r="H3" s="308"/>
      <c r="I3" s="309" t="s">
        <v>4</v>
      </c>
      <c r="J3" s="310"/>
      <c r="K3" s="311" t="s">
        <v>5</v>
      </c>
      <c r="L3" s="312"/>
      <c r="M3" s="313" t="s">
        <v>74</v>
      </c>
      <c r="N3" s="314"/>
    </row>
    <row r="4" spans="1:21">
      <c r="A4" s="305"/>
      <c r="B4" s="305"/>
      <c r="C4" s="120" t="s">
        <v>7</v>
      </c>
      <c r="D4" s="120" t="s">
        <v>8</v>
      </c>
      <c r="E4" s="122" t="s">
        <v>7</v>
      </c>
      <c r="F4" s="122" t="s">
        <v>8</v>
      </c>
      <c r="G4" s="121" t="s">
        <v>7</v>
      </c>
      <c r="H4" s="121" t="s">
        <v>8</v>
      </c>
      <c r="I4" s="122" t="s">
        <v>7</v>
      </c>
      <c r="J4" s="122" t="s">
        <v>8</v>
      </c>
      <c r="K4" s="123" t="s">
        <v>7</v>
      </c>
      <c r="L4" s="123" t="s">
        <v>8</v>
      </c>
      <c r="M4" s="124" t="s">
        <v>7</v>
      </c>
      <c r="N4" s="124" t="s">
        <v>8</v>
      </c>
    </row>
    <row r="5" spans="1:21">
      <c r="A5" s="88">
        <v>1</v>
      </c>
      <c r="B5" s="88" t="s">
        <v>331</v>
      </c>
      <c r="C5" s="88" t="s">
        <v>31</v>
      </c>
      <c r="D5" s="88" t="s">
        <v>31</v>
      </c>
      <c r="E5" s="88" t="s">
        <v>31</v>
      </c>
      <c r="F5" s="88" t="s">
        <v>31</v>
      </c>
      <c r="G5" s="88">
        <v>103</v>
      </c>
      <c r="H5" s="88">
        <v>309</v>
      </c>
      <c r="I5" s="88"/>
      <c r="J5" s="88"/>
      <c r="K5" s="88" t="s">
        <v>31</v>
      </c>
      <c r="L5" s="88" t="s">
        <v>31</v>
      </c>
      <c r="M5" s="88">
        <v>103</v>
      </c>
      <c r="N5" s="88">
        <v>309</v>
      </c>
    </row>
    <row r="6" spans="1:21">
      <c r="A6" s="304">
        <v>2</v>
      </c>
      <c r="B6" s="304" t="s">
        <v>332</v>
      </c>
      <c r="C6" s="88">
        <v>55</v>
      </c>
      <c r="D6" s="88">
        <v>220</v>
      </c>
      <c r="E6" s="88" t="s">
        <v>31</v>
      </c>
      <c r="F6" s="88" t="s">
        <v>31</v>
      </c>
      <c r="G6" s="88" t="s">
        <v>31</v>
      </c>
      <c r="H6" s="88" t="s">
        <v>31</v>
      </c>
      <c r="I6" s="88"/>
      <c r="J6" s="88"/>
      <c r="K6" s="88" t="s">
        <v>31</v>
      </c>
      <c r="L6" s="88" t="s">
        <v>31</v>
      </c>
      <c r="M6" s="88">
        <v>55</v>
      </c>
      <c r="N6" s="88">
        <v>220</v>
      </c>
    </row>
    <row r="7" spans="1:21">
      <c r="A7" s="305"/>
      <c r="B7" s="305"/>
      <c r="C7" s="88" t="s">
        <v>31</v>
      </c>
      <c r="D7" s="88" t="s">
        <v>31</v>
      </c>
      <c r="E7" s="88" t="s">
        <v>31</v>
      </c>
      <c r="F7" s="88" t="s">
        <v>31</v>
      </c>
      <c r="G7" s="88">
        <v>29</v>
      </c>
      <c r="H7" s="88">
        <v>87</v>
      </c>
      <c r="I7" s="88"/>
      <c r="J7" s="88"/>
      <c r="K7" s="88" t="s">
        <v>31</v>
      </c>
      <c r="L7" s="88" t="s">
        <v>31</v>
      </c>
      <c r="M7" s="88">
        <v>29</v>
      </c>
      <c r="N7" s="88">
        <v>87</v>
      </c>
      <c r="P7" s="134"/>
      <c r="Q7" s="134"/>
      <c r="R7" s="134"/>
      <c r="S7" s="134"/>
      <c r="T7" s="134"/>
      <c r="U7" s="134"/>
    </row>
    <row r="8" spans="1:21">
      <c r="A8" s="88">
        <v>3</v>
      </c>
      <c r="B8" s="88" t="s">
        <v>333</v>
      </c>
      <c r="C8" s="88">
        <v>52</v>
      </c>
      <c r="D8" s="88">
        <v>208</v>
      </c>
      <c r="E8" s="88">
        <v>3</v>
      </c>
      <c r="F8" s="88">
        <v>9</v>
      </c>
      <c r="G8" s="88">
        <v>57</v>
      </c>
      <c r="H8" s="88">
        <v>171</v>
      </c>
      <c r="I8" s="88"/>
      <c r="J8" s="88"/>
      <c r="K8" s="88" t="s">
        <v>31</v>
      </c>
      <c r="L8" s="88" t="s">
        <v>31</v>
      </c>
      <c r="M8" s="88">
        <v>112</v>
      </c>
      <c r="N8" s="88">
        <v>388</v>
      </c>
    </row>
    <row r="9" spans="1:21">
      <c r="A9" s="88">
        <v>4</v>
      </c>
      <c r="B9" s="88" t="s">
        <v>334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21">
      <c r="A10" s="88">
        <v>5</v>
      </c>
      <c r="B10" s="88" t="s">
        <v>335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</row>
    <row r="11" spans="1:21">
      <c r="A11" s="88">
        <v>6</v>
      </c>
      <c r="B11" s="88" t="s">
        <v>336</v>
      </c>
      <c r="C11" s="88">
        <v>30</v>
      </c>
      <c r="D11" s="88">
        <v>100</v>
      </c>
      <c r="E11" s="146" t="s">
        <v>31</v>
      </c>
      <c r="F11" s="88" t="s">
        <v>31</v>
      </c>
      <c r="G11" s="88">
        <v>80</v>
      </c>
      <c r="H11" s="88">
        <v>260</v>
      </c>
      <c r="I11" s="88"/>
      <c r="J11" s="88"/>
      <c r="K11" s="88" t="s">
        <v>31</v>
      </c>
      <c r="L11" s="88" t="s">
        <v>31</v>
      </c>
      <c r="M11" s="88">
        <v>110</v>
      </c>
      <c r="N11" s="88">
        <v>360</v>
      </c>
    </row>
    <row r="12" spans="1:21">
      <c r="A12" s="88">
        <v>7</v>
      </c>
      <c r="B12" s="88" t="s">
        <v>337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</row>
    <row r="13" spans="1:21">
      <c r="A13" s="88">
        <v>8</v>
      </c>
      <c r="B13" s="88" t="s">
        <v>338</v>
      </c>
      <c r="C13" s="88">
        <v>159</v>
      </c>
      <c r="D13" s="88">
        <v>636</v>
      </c>
      <c r="E13" s="88">
        <v>20</v>
      </c>
      <c r="F13" s="88">
        <v>60</v>
      </c>
      <c r="G13" s="88">
        <v>185</v>
      </c>
      <c r="H13" s="88">
        <v>555</v>
      </c>
      <c r="I13" s="88"/>
      <c r="J13" s="88"/>
      <c r="K13" s="88">
        <v>6</v>
      </c>
      <c r="L13" s="88">
        <v>18</v>
      </c>
      <c r="M13" s="88">
        <v>370</v>
      </c>
      <c r="N13" s="88">
        <v>1269</v>
      </c>
    </row>
    <row r="14" spans="1:21">
      <c r="A14" s="88">
        <v>9</v>
      </c>
      <c r="B14" s="88" t="s">
        <v>339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</row>
    <row r="15" spans="1:21">
      <c r="A15" s="304">
        <v>10</v>
      </c>
      <c r="B15" s="304" t="s">
        <v>340</v>
      </c>
      <c r="C15" s="88">
        <v>60</v>
      </c>
      <c r="D15" s="88">
        <v>202.2</v>
      </c>
      <c r="E15" s="88">
        <v>32</v>
      </c>
      <c r="F15" s="88">
        <v>137.4</v>
      </c>
      <c r="G15" s="88">
        <v>80</v>
      </c>
      <c r="H15" s="88">
        <v>284.8</v>
      </c>
      <c r="I15" s="88"/>
      <c r="J15" s="88"/>
      <c r="K15" s="88">
        <v>34</v>
      </c>
      <c r="L15" s="88">
        <v>40.700000000000003</v>
      </c>
      <c r="M15" s="88">
        <v>206</v>
      </c>
      <c r="N15" s="88">
        <v>665</v>
      </c>
    </row>
    <row r="16" spans="1:21">
      <c r="A16" s="305"/>
      <c r="B16" s="305"/>
      <c r="C16" s="88">
        <v>38</v>
      </c>
      <c r="D16" s="88">
        <v>114</v>
      </c>
      <c r="E16" s="88">
        <v>13</v>
      </c>
      <c r="F16" s="88">
        <v>26</v>
      </c>
      <c r="G16" s="88">
        <v>67</v>
      </c>
      <c r="H16" s="88">
        <v>201</v>
      </c>
      <c r="I16" s="88"/>
      <c r="J16" s="88"/>
      <c r="K16" s="88">
        <v>12</v>
      </c>
      <c r="L16" s="88">
        <v>24</v>
      </c>
      <c r="M16" s="88">
        <v>120</v>
      </c>
      <c r="N16" s="88">
        <v>365</v>
      </c>
    </row>
    <row r="17" spans="1:14">
      <c r="A17" s="88">
        <v>11</v>
      </c>
      <c r="B17" s="88" t="s">
        <v>341</v>
      </c>
      <c r="C17" s="88">
        <v>24</v>
      </c>
      <c r="D17" s="88">
        <v>70</v>
      </c>
      <c r="E17" s="88">
        <v>1</v>
      </c>
      <c r="F17" s="88">
        <v>5</v>
      </c>
      <c r="G17" s="88">
        <v>57</v>
      </c>
      <c r="H17" s="88">
        <v>140</v>
      </c>
      <c r="I17" s="88"/>
      <c r="J17" s="88"/>
      <c r="K17" s="88" t="s">
        <v>31</v>
      </c>
      <c r="L17" s="88" t="s">
        <v>31</v>
      </c>
      <c r="M17" s="88">
        <v>82</v>
      </c>
      <c r="N17" s="88">
        <v>215</v>
      </c>
    </row>
    <row r="18" spans="1:14">
      <c r="A18" s="88">
        <v>12</v>
      </c>
      <c r="B18" s="88" t="s">
        <v>342</v>
      </c>
      <c r="C18" s="88">
        <v>25</v>
      </c>
      <c r="D18" s="88">
        <v>120</v>
      </c>
      <c r="E18" s="88" t="s">
        <v>31</v>
      </c>
      <c r="F18" s="88" t="s">
        <v>31</v>
      </c>
      <c r="G18" s="88">
        <v>40</v>
      </c>
      <c r="H18" s="88">
        <v>160</v>
      </c>
      <c r="I18" s="88"/>
      <c r="J18" s="88"/>
      <c r="K18" s="88" t="s">
        <v>31</v>
      </c>
      <c r="L18" s="88" t="s">
        <v>31</v>
      </c>
      <c r="M18" s="88">
        <v>65</v>
      </c>
      <c r="N18" s="88">
        <v>280</v>
      </c>
    </row>
    <row r="19" spans="1:14">
      <c r="A19" s="88">
        <v>13</v>
      </c>
      <c r="B19" s="88" t="s">
        <v>343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</row>
    <row r="20" spans="1:14">
      <c r="A20" s="88">
        <v>14</v>
      </c>
      <c r="B20" s="88" t="s">
        <v>344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</row>
    <row r="21" spans="1:14">
      <c r="A21" s="88">
        <v>15</v>
      </c>
      <c r="B21" s="88" t="s">
        <v>345</v>
      </c>
      <c r="C21" s="88">
        <v>167</v>
      </c>
      <c r="D21" s="88">
        <v>668</v>
      </c>
      <c r="E21" s="88">
        <v>6</v>
      </c>
      <c r="F21" s="88">
        <v>12</v>
      </c>
      <c r="G21" s="88">
        <v>203</v>
      </c>
      <c r="H21" s="88">
        <v>618</v>
      </c>
      <c r="I21" s="88"/>
      <c r="J21" s="88"/>
      <c r="K21" s="88">
        <v>2</v>
      </c>
      <c r="L21" s="88">
        <v>4</v>
      </c>
      <c r="M21" s="88">
        <v>378</v>
      </c>
      <c r="N21" s="88">
        <v>1302</v>
      </c>
    </row>
    <row r="22" spans="1:14">
      <c r="A22" s="88">
        <v>16</v>
      </c>
      <c r="B22" s="88" t="s">
        <v>346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</row>
    <row r="23" spans="1:14">
      <c r="A23" s="88">
        <v>17</v>
      </c>
      <c r="B23" s="88" t="s">
        <v>347</v>
      </c>
      <c r="C23" s="88">
        <v>48</v>
      </c>
      <c r="D23" s="88">
        <v>190.2</v>
      </c>
      <c r="E23" s="88">
        <v>10</v>
      </c>
      <c r="F23" s="88">
        <v>20</v>
      </c>
      <c r="G23" s="88">
        <v>93</v>
      </c>
      <c r="H23" s="88">
        <v>202.6</v>
      </c>
      <c r="I23" s="88"/>
      <c r="J23" s="88"/>
      <c r="K23" s="88">
        <v>2</v>
      </c>
      <c r="L23" s="88">
        <v>3</v>
      </c>
      <c r="M23" s="88">
        <v>153</v>
      </c>
      <c r="N23" s="88">
        <v>415.8</v>
      </c>
    </row>
    <row r="24" spans="1:14">
      <c r="A24" s="88">
        <v>18</v>
      </c>
      <c r="B24" s="88" t="s">
        <v>348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</row>
    <row r="25" spans="1:14">
      <c r="A25" s="88">
        <v>19</v>
      </c>
      <c r="B25" s="88" t="s">
        <v>349</v>
      </c>
      <c r="C25" s="88">
        <v>47</v>
      </c>
      <c r="D25" s="88">
        <v>188</v>
      </c>
      <c r="E25" s="88">
        <v>6</v>
      </c>
      <c r="F25" s="88">
        <v>12</v>
      </c>
      <c r="G25" s="88">
        <v>111</v>
      </c>
      <c r="H25" s="88">
        <v>332</v>
      </c>
      <c r="I25" s="88"/>
      <c r="J25" s="88"/>
      <c r="K25" s="88" t="s">
        <v>31</v>
      </c>
      <c r="L25" s="88" t="s">
        <v>31</v>
      </c>
      <c r="M25" s="88">
        <v>164</v>
      </c>
      <c r="N25" s="88">
        <v>532</v>
      </c>
    </row>
    <row r="26" spans="1:14">
      <c r="A26" s="88">
        <v>20</v>
      </c>
      <c r="B26" s="88" t="s">
        <v>350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</row>
    <row r="27" spans="1:14">
      <c r="A27" s="88">
        <v>21</v>
      </c>
      <c r="B27" s="88" t="s">
        <v>351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</row>
    <row r="28" spans="1:14">
      <c r="A28" s="88">
        <v>22</v>
      </c>
      <c r="B28" s="88" t="s">
        <v>352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</row>
    <row r="29" spans="1:14">
      <c r="A29" s="88">
        <v>23</v>
      </c>
      <c r="B29" s="88" t="s">
        <v>353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</row>
    <row r="30" spans="1:14">
      <c r="A30" s="304">
        <v>24</v>
      </c>
      <c r="B30" s="304" t="s">
        <v>354</v>
      </c>
      <c r="C30" s="88">
        <v>95</v>
      </c>
      <c r="D30" s="88">
        <v>380</v>
      </c>
      <c r="E30" s="88">
        <v>10</v>
      </c>
      <c r="F30" s="88">
        <v>20</v>
      </c>
      <c r="G30" s="88">
        <v>75</v>
      </c>
      <c r="H30" s="88">
        <v>225</v>
      </c>
      <c r="I30" s="88"/>
      <c r="J30" s="88"/>
      <c r="K30" s="88">
        <v>15</v>
      </c>
      <c r="L30" s="88">
        <v>30</v>
      </c>
      <c r="M30" s="88">
        <v>195</v>
      </c>
      <c r="N30" s="88">
        <v>655</v>
      </c>
    </row>
    <row r="31" spans="1:14">
      <c r="A31" s="305"/>
      <c r="B31" s="305"/>
      <c r="C31" s="88" t="s">
        <v>31</v>
      </c>
      <c r="D31" s="88" t="s">
        <v>31</v>
      </c>
      <c r="E31" s="88" t="s">
        <v>31</v>
      </c>
      <c r="F31" s="88" t="s">
        <v>31</v>
      </c>
      <c r="G31" s="88">
        <v>85</v>
      </c>
      <c r="H31" s="88">
        <v>255</v>
      </c>
      <c r="I31" s="88"/>
      <c r="J31" s="88"/>
      <c r="K31" s="88" t="s">
        <v>31</v>
      </c>
      <c r="L31" s="88" t="s">
        <v>31</v>
      </c>
      <c r="M31" s="88">
        <v>85</v>
      </c>
      <c r="N31" s="88">
        <v>255</v>
      </c>
    </row>
    <row r="32" spans="1:14">
      <c r="A32" s="88">
        <v>25</v>
      </c>
      <c r="B32" s="88" t="s">
        <v>355</v>
      </c>
      <c r="C32" s="88">
        <v>64</v>
      </c>
      <c r="D32" s="88">
        <v>256</v>
      </c>
      <c r="E32" s="88">
        <v>8</v>
      </c>
      <c r="F32" s="88">
        <v>40</v>
      </c>
      <c r="G32" s="88">
        <v>88</v>
      </c>
      <c r="H32" s="88">
        <v>308</v>
      </c>
      <c r="I32" s="88"/>
      <c r="J32" s="88"/>
      <c r="K32" s="88">
        <v>2</v>
      </c>
      <c r="L32" s="88">
        <v>2</v>
      </c>
      <c r="M32" s="88">
        <v>162</v>
      </c>
      <c r="N32" s="88">
        <v>606</v>
      </c>
    </row>
    <row r="33" spans="1:14">
      <c r="A33" s="88">
        <v>26</v>
      </c>
      <c r="B33" s="88" t="s">
        <v>356</v>
      </c>
      <c r="C33" s="88">
        <v>55</v>
      </c>
      <c r="D33" s="88">
        <v>207.8</v>
      </c>
      <c r="E33" s="88">
        <v>10</v>
      </c>
      <c r="F33" s="88">
        <v>78.099999999999994</v>
      </c>
      <c r="G33" s="88">
        <v>126</v>
      </c>
      <c r="H33" s="88">
        <v>404.2</v>
      </c>
      <c r="I33" s="88"/>
      <c r="J33" s="88"/>
      <c r="K33" s="88">
        <v>3</v>
      </c>
      <c r="L33" s="88">
        <v>5.4</v>
      </c>
      <c r="M33" s="88">
        <v>194</v>
      </c>
      <c r="N33" s="88">
        <v>695.5</v>
      </c>
    </row>
    <row r="34" spans="1:14">
      <c r="A34" s="88">
        <v>27</v>
      </c>
      <c r="B34" s="88" t="s">
        <v>357</v>
      </c>
      <c r="C34" s="88" t="s">
        <v>31</v>
      </c>
      <c r="D34" s="88" t="s">
        <v>31</v>
      </c>
      <c r="E34" s="88" t="s">
        <v>31</v>
      </c>
      <c r="F34" s="88" t="s">
        <v>31</v>
      </c>
      <c r="G34" s="88">
        <v>117</v>
      </c>
      <c r="H34" s="88">
        <v>351</v>
      </c>
      <c r="I34" s="88"/>
      <c r="J34" s="88"/>
      <c r="K34" s="88" t="s">
        <v>31</v>
      </c>
      <c r="L34" s="88" t="s">
        <v>31</v>
      </c>
      <c r="M34" s="88">
        <v>117</v>
      </c>
      <c r="N34" s="88">
        <v>351</v>
      </c>
    </row>
    <row r="35" spans="1:14">
      <c r="A35" s="88">
        <v>28</v>
      </c>
      <c r="B35" s="88" t="s">
        <v>358</v>
      </c>
      <c r="C35" s="88">
        <v>35</v>
      </c>
      <c r="D35" s="88">
        <v>150</v>
      </c>
      <c r="E35" s="88" t="s">
        <v>31</v>
      </c>
      <c r="F35" s="88" t="s">
        <v>31</v>
      </c>
      <c r="G35" s="88">
        <v>45</v>
      </c>
      <c r="H35" s="88">
        <v>135</v>
      </c>
      <c r="I35" s="88"/>
      <c r="J35" s="88"/>
      <c r="K35" s="88" t="s">
        <v>31</v>
      </c>
      <c r="L35" s="88" t="s">
        <v>31</v>
      </c>
      <c r="M35" s="88">
        <v>80</v>
      </c>
      <c r="N35" s="88">
        <v>285</v>
      </c>
    </row>
    <row r="36" spans="1:14">
      <c r="A36" s="88">
        <v>29</v>
      </c>
      <c r="B36" s="88" t="s">
        <v>359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</row>
    <row r="37" spans="1:14">
      <c r="A37" s="88">
        <v>30</v>
      </c>
      <c r="B37" s="88" t="s">
        <v>360</v>
      </c>
      <c r="C37" s="88">
        <v>30</v>
      </c>
      <c r="D37" s="88">
        <v>120</v>
      </c>
      <c r="E37" s="88" t="s">
        <v>31</v>
      </c>
      <c r="F37" s="88" t="s">
        <v>31</v>
      </c>
      <c r="G37" s="88">
        <v>31</v>
      </c>
      <c r="H37" s="88">
        <v>93</v>
      </c>
      <c r="I37" s="88"/>
      <c r="J37" s="88"/>
      <c r="K37" s="88" t="s">
        <v>31</v>
      </c>
      <c r="L37" s="88" t="s">
        <v>31</v>
      </c>
      <c r="M37" s="88">
        <v>61</v>
      </c>
      <c r="N37" s="88">
        <v>213</v>
      </c>
    </row>
    <row r="38" spans="1:14">
      <c r="A38" s="125"/>
      <c r="B38" s="7" t="s">
        <v>6</v>
      </c>
      <c r="C38" s="126">
        <v>984</v>
      </c>
      <c r="D38" s="126">
        <v>3830.2</v>
      </c>
      <c r="E38" s="126">
        <v>119</v>
      </c>
      <c r="F38" s="126">
        <v>419.5</v>
      </c>
      <c r="G38" s="126">
        <v>1672</v>
      </c>
      <c r="H38" s="126">
        <v>5091.5999999999995</v>
      </c>
      <c r="I38" s="126">
        <v>0</v>
      </c>
      <c r="J38" s="126">
        <v>0</v>
      </c>
      <c r="K38" s="126">
        <v>76</v>
      </c>
      <c r="L38" s="126">
        <v>127.10000000000001</v>
      </c>
      <c r="M38" s="126">
        <v>2841</v>
      </c>
      <c r="N38" s="126">
        <v>9468.2999999999993</v>
      </c>
    </row>
    <row r="40" spans="1:14" s="101" customFormat="1">
      <c r="B40" s="127" t="s">
        <v>9</v>
      </c>
      <c r="C40" s="88">
        <f>C38/30</f>
        <v>32.799999999999997</v>
      </c>
      <c r="D40" s="120">
        <f t="shared" ref="D40:N40" si="0">D38/30</f>
        <v>127.67333333333333</v>
      </c>
      <c r="E40" s="88">
        <f t="shared" si="0"/>
        <v>3.9666666666666668</v>
      </c>
      <c r="F40" s="121">
        <f t="shared" si="0"/>
        <v>13.983333333333333</v>
      </c>
      <c r="G40" s="88">
        <f t="shared" si="0"/>
        <v>55.733333333333334</v>
      </c>
      <c r="H40" s="122">
        <f t="shared" si="0"/>
        <v>169.71999999999997</v>
      </c>
      <c r="I40" s="88">
        <f t="shared" si="0"/>
        <v>0</v>
      </c>
      <c r="J40" s="88">
        <f t="shared" si="0"/>
        <v>0</v>
      </c>
      <c r="K40" s="88">
        <f t="shared" si="0"/>
        <v>2.5333333333333332</v>
      </c>
      <c r="L40" s="128">
        <f t="shared" si="0"/>
        <v>4.2366666666666672</v>
      </c>
      <c r="M40" s="88">
        <f t="shared" si="0"/>
        <v>94.7</v>
      </c>
      <c r="N40" s="124">
        <f t="shared" si="0"/>
        <v>315.60999999999996</v>
      </c>
    </row>
    <row r="53" spans="1:6" ht="27" customHeight="1">
      <c r="A53" s="329" t="s">
        <v>361</v>
      </c>
      <c r="B53" s="330"/>
      <c r="C53" s="330"/>
      <c r="D53" s="330"/>
      <c r="E53" s="330"/>
      <c r="F53" s="331"/>
    </row>
    <row r="54" spans="1:6">
      <c r="A54" s="318" t="s">
        <v>0</v>
      </c>
      <c r="B54" s="318" t="s">
        <v>1</v>
      </c>
      <c r="C54" s="319" t="s">
        <v>48</v>
      </c>
      <c r="D54" s="320"/>
      <c r="E54" s="321" t="s">
        <v>74</v>
      </c>
      <c r="F54" s="322"/>
    </row>
    <row r="55" spans="1:6">
      <c r="A55" s="305"/>
      <c r="B55" s="305"/>
      <c r="C55" s="121" t="s">
        <v>7</v>
      </c>
      <c r="D55" s="121" t="s">
        <v>8</v>
      </c>
      <c r="E55" s="124" t="s">
        <v>7</v>
      </c>
      <c r="F55" s="124" t="s">
        <v>8</v>
      </c>
    </row>
    <row r="56" spans="1:6">
      <c r="A56" s="88">
        <v>1</v>
      </c>
      <c r="B56" s="88" t="s">
        <v>359</v>
      </c>
      <c r="C56" s="121">
        <v>50</v>
      </c>
      <c r="D56" s="121">
        <v>150</v>
      </c>
      <c r="E56" s="124">
        <v>50</v>
      </c>
      <c r="F56" s="124">
        <v>150</v>
      </c>
    </row>
    <row r="57" spans="1:6">
      <c r="A57" s="134"/>
      <c r="B57" s="7" t="s">
        <v>6</v>
      </c>
      <c r="C57" s="42">
        <v>50</v>
      </c>
      <c r="D57" s="42">
        <v>150</v>
      </c>
      <c r="E57" s="42">
        <v>50</v>
      </c>
      <c r="F57" s="42">
        <v>150</v>
      </c>
    </row>
    <row r="59" spans="1:6">
      <c r="B59" s="127" t="s">
        <v>9</v>
      </c>
      <c r="C59" s="125">
        <f>C57/31</f>
        <v>1.6129032258064515</v>
      </c>
      <c r="D59" s="121">
        <f t="shared" ref="D59:F59" si="1">D57/31</f>
        <v>4.838709677419355</v>
      </c>
      <c r="E59" s="125">
        <f t="shared" si="1"/>
        <v>1.6129032258064515</v>
      </c>
      <c r="F59" s="124">
        <f t="shared" si="1"/>
        <v>4.838709677419355</v>
      </c>
    </row>
  </sheetData>
  <mergeCells count="20">
    <mergeCell ref="A53:F53"/>
    <mergeCell ref="A54:A55"/>
    <mergeCell ref="B54:B55"/>
    <mergeCell ref="C54:D54"/>
    <mergeCell ref="E54:F54"/>
    <mergeCell ref="A6:A7"/>
    <mergeCell ref="B6:B7"/>
    <mergeCell ref="A15:A16"/>
    <mergeCell ref="B15:B16"/>
    <mergeCell ref="A30:A31"/>
    <mergeCell ref="B30:B31"/>
    <mergeCell ref="A2:N2"/>
    <mergeCell ref="A3:A4"/>
    <mergeCell ref="B3:B4"/>
    <mergeCell ref="C3:D3"/>
    <mergeCell ref="E3:F3"/>
    <mergeCell ref="G3:H3"/>
    <mergeCell ref="I3:J3"/>
    <mergeCell ref="K3:L3"/>
    <mergeCell ref="M3:N3"/>
  </mergeCells>
  <pageMargins left="0.7" right="0.7" top="0.25" bottom="0" header="0.3" footer="0.3"/>
  <pageSetup scale="95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3:L40"/>
  <sheetViews>
    <sheetView topLeftCell="A31" workbookViewId="0">
      <selection activeCell="H49" sqref="H49"/>
    </sheetView>
  </sheetViews>
  <sheetFormatPr defaultRowHeight="15"/>
  <cols>
    <col min="1" max="1" width="6.85546875" customWidth="1"/>
    <col min="2" max="2" width="14.140625" customWidth="1"/>
    <col min="7" max="7" width="8.140625" customWidth="1"/>
    <col min="8" max="8" width="7.7109375" customWidth="1"/>
  </cols>
  <sheetData>
    <row r="3" spans="1:12">
      <c r="A3" s="301" t="s">
        <v>362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3"/>
    </row>
    <row r="4" spans="1:12">
      <c r="A4" s="304" t="s">
        <v>0</v>
      </c>
      <c r="B4" s="304" t="s">
        <v>1</v>
      </c>
      <c r="C4" s="306" t="s">
        <v>2</v>
      </c>
      <c r="D4" s="306"/>
      <c r="E4" s="307" t="s">
        <v>48</v>
      </c>
      <c r="F4" s="308"/>
      <c r="G4" s="309" t="s">
        <v>4</v>
      </c>
      <c r="H4" s="310"/>
      <c r="I4" s="311" t="s">
        <v>5</v>
      </c>
      <c r="J4" s="312"/>
      <c r="K4" s="313" t="s">
        <v>74</v>
      </c>
      <c r="L4" s="314"/>
    </row>
    <row r="5" spans="1:12">
      <c r="A5" s="305"/>
      <c r="B5" s="305"/>
      <c r="C5" s="120" t="s">
        <v>7</v>
      </c>
      <c r="D5" s="120" t="s">
        <v>8</v>
      </c>
      <c r="E5" s="121" t="s">
        <v>7</v>
      </c>
      <c r="F5" s="121" t="s">
        <v>8</v>
      </c>
      <c r="G5" s="122" t="s">
        <v>7</v>
      </c>
      <c r="H5" s="122" t="s">
        <v>8</v>
      </c>
      <c r="I5" s="123" t="s">
        <v>7</v>
      </c>
      <c r="J5" s="123" t="s">
        <v>8</v>
      </c>
      <c r="K5" s="124" t="s">
        <v>7</v>
      </c>
      <c r="L5" s="124" t="s">
        <v>8</v>
      </c>
    </row>
    <row r="6" spans="1:12">
      <c r="A6" s="304">
        <v>1</v>
      </c>
      <c r="B6" s="304" t="s">
        <v>363</v>
      </c>
      <c r="C6" s="88">
        <v>50</v>
      </c>
      <c r="D6" s="88">
        <v>200</v>
      </c>
      <c r="E6" s="88">
        <v>35</v>
      </c>
      <c r="F6" s="88">
        <v>105</v>
      </c>
      <c r="G6" s="88" t="s">
        <v>31</v>
      </c>
      <c r="H6" s="88" t="s">
        <v>31</v>
      </c>
      <c r="I6" s="88" t="s">
        <v>31</v>
      </c>
      <c r="J6" s="88" t="s">
        <v>31</v>
      </c>
      <c r="K6" s="88">
        <v>85</v>
      </c>
      <c r="L6" s="88">
        <v>305</v>
      </c>
    </row>
    <row r="7" spans="1:12">
      <c r="A7" s="305"/>
      <c r="B7" s="305"/>
      <c r="C7" s="88" t="s">
        <v>31</v>
      </c>
      <c r="D7" s="88" t="s">
        <v>31</v>
      </c>
      <c r="E7" s="88">
        <v>100</v>
      </c>
      <c r="F7" s="88">
        <v>300</v>
      </c>
      <c r="G7" s="88" t="s">
        <v>31</v>
      </c>
      <c r="H7" s="88" t="s">
        <v>31</v>
      </c>
      <c r="I7" s="88" t="s">
        <v>31</v>
      </c>
      <c r="J7" s="88" t="s">
        <v>31</v>
      </c>
      <c r="K7" s="88">
        <v>100</v>
      </c>
      <c r="L7" s="88">
        <v>300</v>
      </c>
    </row>
    <row r="8" spans="1:12">
      <c r="A8" s="88">
        <v>2</v>
      </c>
      <c r="B8" s="88" t="s">
        <v>364</v>
      </c>
      <c r="C8" s="88">
        <v>30</v>
      </c>
      <c r="D8" s="88">
        <v>120</v>
      </c>
      <c r="E8" s="88">
        <v>60</v>
      </c>
      <c r="F8" s="88">
        <v>180</v>
      </c>
      <c r="G8" s="88" t="s">
        <v>31</v>
      </c>
      <c r="H8" s="88" t="s">
        <v>31</v>
      </c>
      <c r="I8" s="88" t="s">
        <v>31</v>
      </c>
      <c r="J8" s="88" t="s">
        <v>31</v>
      </c>
      <c r="K8" s="88">
        <v>90</v>
      </c>
      <c r="L8" s="88">
        <v>300</v>
      </c>
    </row>
    <row r="9" spans="1:12">
      <c r="A9" s="88">
        <v>3</v>
      </c>
      <c r="B9" s="88" t="s">
        <v>365</v>
      </c>
      <c r="C9" s="88">
        <v>88</v>
      </c>
      <c r="D9" s="88">
        <v>352</v>
      </c>
      <c r="E9" s="88">
        <v>84</v>
      </c>
      <c r="F9" s="88">
        <v>252</v>
      </c>
      <c r="G9" s="88">
        <v>31</v>
      </c>
      <c r="H9" s="88">
        <v>93</v>
      </c>
      <c r="I9" s="88">
        <v>17</v>
      </c>
      <c r="J9" s="88">
        <v>24</v>
      </c>
      <c r="K9" s="88">
        <v>220</v>
      </c>
      <c r="L9" s="88">
        <v>721</v>
      </c>
    </row>
    <row r="10" spans="1:12">
      <c r="A10" s="88">
        <v>4</v>
      </c>
      <c r="B10" s="88" t="s">
        <v>366</v>
      </c>
      <c r="C10" s="88" t="s">
        <v>31</v>
      </c>
      <c r="D10" s="88" t="s">
        <v>31</v>
      </c>
      <c r="E10" s="88" t="s">
        <v>31</v>
      </c>
      <c r="F10" s="88" t="s">
        <v>31</v>
      </c>
      <c r="G10" s="88" t="s">
        <v>31</v>
      </c>
      <c r="H10" s="88" t="s">
        <v>31</v>
      </c>
      <c r="I10" s="88" t="s">
        <v>31</v>
      </c>
      <c r="J10" s="88" t="s">
        <v>31</v>
      </c>
      <c r="K10" s="88" t="s">
        <v>31</v>
      </c>
      <c r="L10" s="88" t="s">
        <v>31</v>
      </c>
    </row>
    <row r="11" spans="1:12">
      <c r="A11" s="88">
        <v>5</v>
      </c>
      <c r="B11" s="88" t="s">
        <v>367</v>
      </c>
      <c r="C11" s="88" t="s">
        <v>31</v>
      </c>
      <c r="D11" s="88" t="s">
        <v>31</v>
      </c>
      <c r="E11" s="88" t="s">
        <v>31</v>
      </c>
      <c r="F11" s="88" t="s">
        <v>31</v>
      </c>
      <c r="G11" s="88" t="s">
        <v>31</v>
      </c>
      <c r="H11" s="88" t="s">
        <v>31</v>
      </c>
      <c r="I11" s="88" t="s">
        <v>31</v>
      </c>
      <c r="J11" s="88" t="s">
        <v>31</v>
      </c>
      <c r="K11" s="88" t="s">
        <v>31</v>
      </c>
      <c r="L11" s="88" t="s">
        <v>31</v>
      </c>
    </row>
    <row r="12" spans="1:12">
      <c r="A12" s="88">
        <v>6</v>
      </c>
      <c r="B12" s="88" t="s">
        <v>368</v>
      </c>
      <c r="C12" s="88">
        <v>125</v>
      </c>
      <c r="D12" s="88">
        <v>375</v>
      </c>
      <c r="E12" s="88">
        <v>60</v>
      </c>
      <c r="F12" s="88">
        <v>180</v>
      </c>
      <c r="G12" s="88" t="s">
        <v>31</v>
      </c>
      <c r="H12" s="88" t="s">
        <v>31</v>
      </c>
      <c r="I12" s="88" t="s">
        <v>31</v>
      </c>
      <c r="J12" s="88" t="s">
        <v>31</v>
      </c>
      <c r="K12" s="88">
        <v>185</v>
      </c>
      <c r="L12" s="88">
        <v>555</v>
      </c>
    </row>
    <row r="13" spans="1:12">
      <c r="A13" s="88">
        <v>7</v>
      </c>
      <c r="B13" s="88" t="s">
        <v>369</v>
      </c>
      <c r="C13" s="88" t="s">
        <v>31</v>
      </c>
      <c r="D13" s="88" t="s">
        <v>31</v>
      </c>
      <c r="E13" s="88" t="s">
        <v>31</v>
      </c>
      <c r="F13" s="88" t="s">
        <v>31</v>
      </c>
      <c r="G13" s="88" t="s">
        <v>31</v>
      </c>
      <c r="H13" s="88" t="s">
        <v>31</v>
      </c>
      <c r="I13" s="88" t="s">
        <v>31</v>
      </c>
      <c r="J13" s="88" t="s">
        <v>31</v>
      </c>
      <c r="K13" s="88" t="s">
        <v>31</v>
      </c>
      <c r="L13" s="88" t="s">
        <v>31</v>
      </c>
    </row>
    <row r="14" spans="1:12">
      <c r="A14" s="88">
        <v>8</v>
      </c>
      <c r="B14" s="88" t="s">
        <v>370</v>
      </c>
      <c r="C14" s="88" t="s">
        <v>31</v>
      </c>
      <c r="D14" s="88" t="s">
        <v>31</v>
      </c>
      <c r="E14" s="88" t="s">
        <v>31</v>
      </c>
      <c r="F14" s="88" t="s">
        <v>31</v>
      </c>
      <c r="G14" s="88" t="s">
        <v>31</v>
      </c>
      <c r="H14" s="88" t="s">
        <v>31</v>
      </c>
      <c r="I14" s="88" t="s">
        <v>31</v>
      </c>
      <c r="J14" s="88" t="s">
        <v>31</v>
      </c>
      <c r="K14" s="88" t="s">
        <v>31</v>
      </c>
      <c r="L14" s="88" t="s">
        <v>31</v>
      </c>
    </row>
    <row r="15" spans="1:12">
      <c r="A15" s="88">
        <v>9</v>
      </c>
      <c r="B15" s="88" t="s">
        <v>371</v>
      </c>
      <c r="C15" s="88">
        <v>60</v>
      </c>
      <c r="D15" s="88">
        <v>240</v>
      </c>
      <c r="E15" s="88">
        <v>123</v>
      </c>
      <c r="F15" s="88">
        <v>369</v>
      </c>
      <c r="G15" s="88" t="s">
        <v>31</v>
      </c>
      <c r="H15" s="88" t="s">
        <v>31</v>
      </c>
      <c r="I15" s="88" t="s">
        <v>31</v>
      </c>
      <c r="J15" s="88" t="s">
        <v>31</v>
      </c>
      <c r="K15" s="88">
        <v>183</v>
      </c>
      <c r="L15" s="88">
        <v>609</v>
      </c>
    </row>
    <row r="16" spans="1:12">
      <c r="A16" s="88">
        <v>10</v>
      </c>
      <c r="B16" s="88" t="s">
        <v>372</v>
      </c>
      <c r="C16" s="88" t="s">
        <v>31</v>
      </c>
      <c r="D16" s="88" t="s">
        <v>31</v>
      </c>
      <c r="E16" s="88" t="s">
        <v>31</v>
      </c>
      <c r="F16" s="88" t="s">
        <v>31</v>
      </c>
      <c r="G16" s="88" t="s">
        <v>31</v>
      </c>
      <c r="H16" s="88" t="s">
        <v>31</v>
      </c>
      <c r="I16" s="88" t="s">
        <v>31</v>
      </c>
      <c r="J16" s="88" t="s">
        <v>31</v>
      </c>
      <c r="K16" s="88" t="s">
        <v>31</v>
      </c>
      <c r="L16" s="88" t="s">
        <v>31</v>
      </c>
    </row>
    <row r="17" spans="1:12">
      <c r="A17" s="88">
        <v>11</v>
      </c>
      <c r="B17" s="88" t="s">
        <v>373</v>
      </c>
      <c r="C17" s="88">
        <v>60</v>
      </c>
      <c r="D17" s="88">
        <v>240</v>
      </c>
      <c r="E17" s="88">
        <v>113</v>
      </c>
      <c r="F17" s="88">
        <v>339</v>
      </c>
      <c r="G17" s="88">
        <v>20</v>
      </c>
      <c r="H17" s="88">
        <v>60</v>
      </c>
      <c r="I17" s="88">
        <v>10</v>
      </c>
      <c r="J17" s="88">
        <v>10</v>
      </c>
      <c r="K17" s="88">
        <v>203</v>
      </c>
      <c r="L17" s="88">
        <v>649</v>
      </c>
    </row>
    <row r="18" spans="1:12">
      <c r="A18" s="88">
        <v>12</v>
      </c>
      <c r="B18" s="88" t="s">
        <v>374</v>
      </c>
      <c r="C18" s="88" t="s">
        <v>31</v>
      </c>
      <c r="D18" s="88" t="s">
        <v>31</v>
      </c>
      <c r="E18" s="88" t="s">
        <v>31</v>
      </c>
      <c r="F18" s="88" t="s">
        <v>31</v>
      </c>
      <c r="G18" s="88" t="s">
        <v>31</v>
      </c>
      <c r="H18" s="88" t="s">
        <v>31</v>
      </c>
      <c r="I18" s="88" t="s">
        <v>31</v>
      </c>
      <c r="J18" s="88" t="s">
        <v>31</v>
      </c>
      <c r="K18" s="88" t="s">
        <v>31</v>
      </c>
      <c r="L18" s="88" t="s">
        <v>31</v>
      </c>
    </row>
    <row r="19" spans="1:12">
      <c r="A19" s="88">
        <v>13</v>
      </c>
      <c r="B19" s="88" t="s">
        <v>375</v>
      </c>
      <c r="C19" s="88">
        <v>20</v>
      </c>
      <c r="D19" s="88">
        <v>80</v>
      </c>
      <c r="E19" s="88">
        <v>40</v>
      </c>
      <c r="F19" s="88">
        <v>120</v>
      </c>
      <c r="G19" s="88" t="s">
        <v>31</v>
      </c>
      <c r="H19" s="88" t="s">
        <v>31</v>
      </c>
      <c r="I19" s="88" t="s">
        <v>31</v>
      </c>
      <c r="J19" s="88" t="s">
        <v>31</v>
      </c>
      <c r="K19" s="88">
        <v>60</v>
      </c>
      <c r="L19" s="88">
        <v>200</v>
      </c>
    </row>
    <row r="20" spans="1:12">
      <c r="A20" s="88">
        <v>14</v>
      </c>
      <c r="B20" s="88" t="s">
        <v>376</v>
      </c>
      <c r="C20" s="88">
        <v>150</v>
      </c>
      <c r="D20" s="88">
        <v>450</v>
      </c>
      <c r="E20" s="88">
        <v>260</v>
      </c>
      <c r="F20" s="88">
        <v>780</v>
      </c>
      <c r="G20" s="88">
        <v>9</v>
      </c>
      <c r="H20" s="88">
        <v>18</v>
      </c>
      <c r="I20" s="88">
        <v>6</v>
      </c>
      <c r="J20" s="88">
        <v>6</v>
      </c>
      <c r="K20" s="88">
        <v>425</v>
      </c>
      <c r="L20" s="88">
        <v>1254</v>
      </c>
    </row>
    <row r="21" spans="1:12">
      <c r="A21" s="88">
        <v>15</v>
      </c>
      <c r="B21" s="88" t="s">
        <v>377</v>
      </c>
      <c r="C21" s="88" t="s">
        <v>31</v>
      </c>
      <c r="D21" s="88" t="s">
        <v>31</v>
      </c>
      <c r="E21" s="88" t="s">
        <v>31</v>
      </c>
      <c r="F21" s="88" t="s">
        <v>31</v>
      </c>
      <c r="G21" s="88" t="s">
        <v>31</v>
      </c>
      <c r="H21" s="88" t="s">
        <v>31</v>
      </c>
      <c r="I21" s="88" t="s">
        <v>31</v>
      </c>
      <c r="J21" s="88" t="s">
        <v>31</v>
      </c>
      <c r="K21" s="88" t="s">
        <v>31</v>
      </c>
      <c r="L21" s="88" t="s">
        <v>31</v>
      </c>
    </row>
    <row r="22" spans="1:12">
      <c r="A22" s="88">
        <v>16</v>
      </c>
      <c r="B22" s="88" t="s">
        <v>378</v>
      </c>
      <c r="C22" s="88">
        <v>55</v>
      </c>
      <c r="D22" s="88">
        <v>165</v>
      </c>
      <c r="E22" s="88">
        <v>85</v>
      </c>
      <c r="F22" s="88">
        <v>255</v>
      </c>
      <c r="G22" s="88" t="s">
        <v>31</v>
      </c>
      <c r="H22" s="88" t="s">
        <v>31</v>
      </c>
      <c r="I22" s="88" t="s">
        <v>31</v>
      </c>
      <c r="J22" s="88" t="s">
        <v>31</v>
      </c>
      <c r="K22" s="88">
        <v>140</v>
      </c>
      <c r="L22" s="88">
        <v>420</v>
      </c>
    </row>
    <row r="23" spans="1:12">
      <c r="A23" s="88">
        <v>17</v>
      </c>
      <c r="B23" s="88" t="s">
        <v>379</v>
      </c>
      <c r="C23" s="88">
        <v>33</v>
      </c>
      <c r="D23" s="88">
        <v>99</v>
      </c>
      <c r="E23" s="88">
        <v>63</v>
      </c>
      <c r="F23" s="88">
        <v>189</v>
      </c>
      <c r="G23" s="88" t="s">
        <v>31</v>
      </c>
      <c r="H23" s="88" t="s">
        <v>31</v>
      </c>
      <c r="I23" s="88" t="s">
        <v>31</v>
      </c>
      <c r="J23" s="88" t="s">
        <v>31</v>
      </c>
      <c r="K23" s="88">
        <v>96</v>
      </c>
      <c r="L23" s="88">
        <v>288</v>
      </c>
    </row>
    <row r="24" spans="1:12">
      <c r="A24" s="88">
        <v>18</v>
      </c>
      <c r="B24" s="88" t="s">
        <v>380</v>
      </c>
      <c r="C24" s="88">
        <v>50</v>
      </c>
      <c r="D24" s="88">
        <v>153</v>
      </c>
      <c r="E24" s="88">
        <v>67</v>
      </c>
      <c r="F24" s="88">
        <v>201</v>
      </c>
      <c r="G24" s="88" t="s">
        <v>31</v>
      </c>
      <c r="H24" s="88" t="s">
        <v>31</v>
      </c>
      <c r="I24" s="88" t="s">
        <v>31</v>
      </c>
      <c r="J24" s="88" t="s">
        <v>31</v>
      </c>
      <c r="K24" s="88">
        <v>117</v>
      </c>
      <c r="L24" s="88">
        <v>353</v>
      </c>
    </row>
    <row r="25" spans="1:12">
      <c r="A25" s="88">
        <v>19</v>
      </c>
      <c r="B25" s="88" t="s">
        <v>381</v>
      </c>
      <c r="C25" s="88" t="s">
        <v>31</v>
      </c>
      <c r="D25" s="88" t="s">
        <v>31</v>
      </c>
      <c r="E25" s="88" t="s">
        <v>31</v>
      </c>
      <c r="F25" s="88" t="s">
        <v>31</v>
      </c>
      <c r="G25" s="88" t="s">
        <v>31</v>
      </c>
      <c r="H25" s="88" t="s">
        <v>31</v>
      </c>
      <c r="I25" s="88" t="s">
        <v>31</v>
      </c>
      <c r="J25" s="88" t="s">
        <v>31</v>
      </c>
      <c r="K25" s="88" t="s">
        <v>31</v>
      </c>
      <c r="L25" s="88" t="s">
        <v>31</v>
      </c>
    </row>
    <row r="26" spans="1:12">
      <c r="A26" s="88">
        <v>20</v>
      </c>
      <c r="B26" s="88" t="s">
        <v>382</v>
      </c>
      <c r="C26" s="88" t="s">
        <v>31</v>
      </c>
      <c r="D26" s="88" t="s">
        <v>31</v>
      </c>
      <c r="E26" s="88" t="s">
        <v>31</v>
      </c>
      <c r="F26" s="88" t="s">
        <v>31</v>
      </c>
      <c r="G26" s="88" t="s">
        <v>31</v>
      </c>
      <c r="H26" s="88" t="s">
        <v>31</v>
      </c>
      <c r="I26" s="88" t="s">
        <v>31</v>
      </c>
      <c r="J26" s="88" t="s">
        <v>31</v>
      </c>
      <c r="K26" s="88" t="s">
        <v>31</v>
      </c>
      <c r="L26" s="88" t="s">
        <v>31</v>
      </c>
    </row>
    <row r="27" spans="1:12">
      <c r="A27" s="88">
        <v>21</v>
      </c>
      <c r="B27" s="88" t="s">
        <v>383</v>
      </c>
      <c r="C27" s="88">
        <v>46</v>
      </c>
      <c r="D27" s="88">
        <v>138</v>
      </c>
      <c r="E27" s="88">
        <v>63</v>
      </c>
      <c r="F27" s="88">
        <v>189</v>
      </c>
      <c r="G27" s="88">
        <v>3</v>
      </c>
      <c r="H27" s="88">
        <v>6</v>
      </c>
      <c r="I27" s="88" t="s">
        <v>31</v>
      </c>
      <c r="J27" s="88" t="s">
        <v>31</v>
      </c>
      <c r="K27" s="88">
        <v>112</v>
      </c>
      <c r="L27" s="88">
        <v>333</v>
      </c>
    </row>
    <row r="28" spans="1:12">
      <c r="A28" s="88">
        <v>22</v>
      </c>
      <c r="B28" s="88" t="s">
        <v>384</v>
      </c>
      <c r="C28" s="88">
        <v>28</v>
      </c>
      <c r="D28" s="88">
        <v>84</v>
      </c>
      <c r="E28" s="88">
        <v>63</v>
      </c>
      <c r="F28" s="88">
        <v>183</v>
      </c>
      <c r="G28" s="88">
        <v>13</v>
      </c>
      <c r="H28" s="88">
        <v>32</v>
      </c>
      <c r="I28" s="88">
        <v>18</v>
      </c>
      <c r="J28" s="88">
        <v>32</v>
      </c>
      <c r="K28" s="88">
        <v>112</v>
      </c>
      <c r="L28" s="88">
        <v>325</v>
      </c>
    </row>
    <row r="29" spans="1:12">
      <c r="A29" s="88">
        <v>23</v>
      </c>
      <c r="B29" s="88" t="s">
        <v>385</v>
      </c>
      <c r="C29" s="88">
        <v>20</v>
      </c>
      <c r="D29" s="88">
        <v>60</v>
      </c>
      <c r="E29" s="88">
        <v>62</v>
      </c>
      <c r="F29" s="88">
        <v>180</v>
      </c>
      <c r="G29" s="88" t="s">
        <v>31</v>
      </c>
      <c r="H29" s="88" t="s">
        <v>31</v>
      </c>
      <c r="I29" s="88" t="s">
        <v>31</v>
      </c>
      <c r="J29" s="88" t="s">
        <v>31</v>
      </c>
      <c r="K29" s="88">
        <v>82</v>
      </c>
      <c r="L29" s="88">
        <v>240</v>
      </c>
    </row>
    <row r="30" spans="1:12">
      <c r="A30" s="88">
        <v>24</v>
      </c>
      <c r="B30" s="88" t="s">
        <v>386</v>
      </c>
      <c r="C30" s="88">
        <v>63</v>
      </c>
      <c r="D30" s="88">
        <v>186</v>
      </c>
      <c r="E30" s="88">
        <v>82</v>
      </c>
      <c r="F30" s="88">
        <v>246</v>
      </c>
      <c r="G30" s="88">
        <v>15</v>
      </c>
      <c r="H30" s="88">
        <v>45</v>
      </c>
      <c r="I30" s="88">
        <v>5</v>
      </c>
      <c r="J30" s="88">
        <v>10</v>
      </c>
      <c r="K30" s="88">
        <v>164</v>
      </c>
      <c r="L30" s="88">
        <v>487</v>
      </c>
    </row>
    <row r="31" spans="1:12">
      <c r="A31" s="88">
        <v>25</v>
      </c>
      <c r="B31" s="88" t="s">
        <v>387</v>
      </c>
      <c r="C31" s="88" t="s">
        <v>31</v>
      </c>
      <c r="D31" s="88" t="s">
        <v>31</v>
      </c>
      <c r="E31" s="88" t="s">
        <v>31</v>
      </c>
      <c r="F31" s="88" t="s">
        <v>31</v>
      </c>
      <c r="G31" s="88" t="s">
        <v>31</v>
      </c>
      <c r="H31" s="88" t="s">
        <v>31</v>
      </c>
      <c r="I31" s="88" t="s">
        <v>31</v>
      </c>
      <c r="J31" s="88" t="s">
        <v>31</v>
      </c>
      <c r="K31" s="88" t="s">
        <v>31</v>
      </c>
      <c r="L31" s="88" t="s">
        <v>31</v>
      </c>
    </row>
    <row r="32" spans="1:12">
      <c r="A32" s="88">
        <v>26</v>
      </c>
      <c r="B32" s="88" t="s">
        <v>388</v>
      </c>
      <c r="C32" s="88" t="s">
        <v>31</v>
      </c>
      <c r="D32" s="88" t="s">
        <v>31</v>
      </c>
      <c r="E32" s="88" t="s">
        <v>31</v>
      </c>
      <c r="F32" s="88" t="s">
        <v>31</v>
      </c>
      <c r="G32" s="88" t="s">
        <v>31</v>
      </c>
      <c r="H32" s="88" t="s">
        <v>31</v>
      </c>
      <c r="I32" s="88" t="s">
        <v>31</v>
      </c>
      <c r="J32" s="88" t="s">
        <v>31</v>
      </c>
      <c r="K32" s="88" t="s">
        <v>31</v>
      </c>
      <c r="L32" s="88" t="s">
        <v>31</v>
      </c>
    </row>
    <row r="33" spans="1:12">
      <c r="A33" s="88">
        <v>27</v>
      </c>
      <c r="B33" s="88" t="s">
        <v>389</v>
      </c>
      <c r="C33" s="88">
        <v>84</v>
      </c>
      <c r="D33" s="88">
        <v>252</v>
      </c>
      <c r="E33" s="88">
        <v>173</v>
      </c>
      <c r="F33" s="88">
        <v>339</v>
      </c>
      <c r="G33" s="88">
        <v>5</v>
      </c>
      <c r="H33" s="88">
        <v>10</v>
      </c>
      <c r="I33" s="88">
        <v>4</v>
      </c>
      <c r="J33" s="88">
        <v>8</v>
      </c>
      <c r="K33" s="88">
        <v>206</v>
      </c>
      <c r="L33" s="88">
        <v>609</v>
      </c>
    </row>
    <row r="34" spans="1:12">
      <c r="A34" s="88">
        <v>28</v>
      </c>
      <c r="B34" s="88" t="s">
        <v>390</v>
      </c>
      <c r="C34" s="88">
        <v>48</v>
      </c>
      <c r="D34" s="88">
        <v>144</v>
      </c>
      <c r="E34" s="88">
        <v>63</v>
      </c>
      <c r="F34" s="88">
        <v>189</v>
      </c>
      <c r="G34" s="88">
        <v>16</v>
      </c>
      <c r="H34" s="88">
        <v>44</v>
      </c>
      <c r="I34" s="88">
        <v>13</v>
      </c>
      <c r="J34" s="88">
        <v>26</v>
      </c>
      <c r="K34" s="88">
        <v>140</v>
      </c>
      <c r="L34" s="88">
        <v>403</v>
      </c>
    </row>
    <row r="35" spans="1:12">
      <c r="A35" s="88">
        <v>29</v>
      </c>
      <c r="B35" s="88" t="s">
        <v>391</v>
      </c>
      <c r="C35" s="88">
        <v>53</v>
      </c>
      <c r="D35" s="88">
        <v>159</v>
      </c>
      <c r="E35" s="88">
        <v>67</v>
      </c>
      <c r="F35" s="88">
        <v>201</v>
      </c>
      <c r="G35" s="88">
        <v>40</v>
      </c>
      <c r="H35" s="88">
        <v>120</v>
      </c>
      <c r="I35" s="88">
        <v>5</v>
      </c>
      <c r="J35" s="88">
        <v>8</v>
      </c>
      <c r="K35" s="88">
        <v>165</v>
      </c>
      <c r="L35" s="88">
        <v>488</v>
      </c>
    </row>
    <row r="36" spans="1:12">
      <c r="A36" s="88">
        <v>30</v>
      </c>
      <c r="B36" s="88" t="s">
        <v>392</v>
      </c>
      <c r="C36" s="88" t="s">
        <v>31</v>
      </c>
      <c r="D36" s="88" t="s">
        <v>31</v>
      </c>
      <c r="E36" s="88" t="s">
        <v>31</v>
      </c>
      <c r="F36" s="88" t="s">
        <v>31</v>
      </c>
      <c r="G36" s="88" t="s">
        <v>31</v>
      </c>
      <c r="H36" s="88" t="s">
        <v>31</v>
      </c>
      <c r="I36" s="88" t="s">
        <v>31</v>
      </c>
      <c r="J36" s="88" t="s">
        <v>31</v>
      </c>
      <c r="K36" s="88" t="s">
        <v>31</v>
      </c>
      <c r="L36" s="88" t="s">
        <v>31</v>
      </c>
    </row>
    <row r="37" spans="1:12">
      <c r="A37" s="88">
        <v>31</v>
      </c>
      <c r="B37" s="88" t="s">
        <v>393</v>
      </c>
      <c r="C37" s="88">
        <v>45</v>
      </c>
      <c r="D37" s="88">
        <v>135</v>
      </c>
      <c r="E37" s="88">
        <v>56</v>
      </c>
      <c r="F37" s="88">
        <v>168</v>
      </c>
      <c r="G37" s="88">
        <v>1</v>
      </c>
      <c r="H37" s="88">
        <v>3</v>
      </c>
      <c r="I37" s="88">
        <v>5</v>
      </c>
      <c r="J37" s="88">
        <v>8</v>
      </c>
      <c r="K37" s="88">
        <v>107</v>
      </c>
      <c r="L37" s="88">
        <v>314</v>
      </c>
    </row>
    <row r="38" spans="1:12" ht="18" customHeight="1">
      <c r="A38" s="125"/>
      <c r="B38" s="7" t="s">
        <v>6</v>
      </c>
      <c r="C38" s="126">
        <v>1108</v>
      </c>
      <c r="D38" s="126">
        <v>3632</v>
      </c>
      <c r="E38" s="126">
        <v>1719</v>
      </c>
      <c r="F38" s="126">
        <v>4965</v>
      </c>
      <c r="G38" s="126">
        <v>153</v>
      </c>
      <c r="H38" s="126">
        <v>431</v>
      </c>
      <c r="I38" s="126">
        <v>83</v>
      </c>
      <c r="J38" s="126">
        <v>132</v>
      </c>
      <c r="K38" s="126">
        <v>2992</v>
      </c>
      <c r="L38" s="126">
        <v>9153</v>
      </c>
    </row>
    <row r="40" spans="1:12" ht="14.25" customHeight="1">
      <c r="A40" s="335" t="s">
        <v>9</v>
      </c>
      <c r="B40" s="335"/>
      <c r="C40" s="125">
        <f>C38/31</f>
        <v>35.741935483870968</v>
      </c>
      <c r="D40" s="129">
        <f t="shared" ref="D40:L40" si="0">D38/31</f>
        <v>117.16129032258064</v>
      </c>
      <c r="E40" s="125">
        <f t="shared" si="0"/>
        <v>55.451612903225808</v>
      </c>
      <c r="F40" s="130">
        <f t="shared" si="0"/>
        <v>160.16129032258064</v>
      </c>
      <c r="G40" s="125">
        <f t="shared" si="0"/>
        <v>4.935483870967742</v>
      </c>
      <c r="H40" s="131">
        <f t="shared" si="0"/>
        <v>13.903225806451612</v>
      </c>
      <c r="I40" s="125">
        <f t="shared" si="0"/>
        <v>2.6774193548387095</v>
      </c>
      <c r="J40" s="132">
        <f t="shared" si="0"/>
        <v>4.258064516129032</v>
      </c>
      <c r="K40" s="125">
        <f t="shared" si="0"/>
        <v>96.516129032258064</v>
      </c>
      <c r="L40" s="133">
        <f t="shared" si="0"/>
        <v>295.25806451612902</v>
      </c>
    </row>
  </sheetData>
  <mergeCells count="11">
    <mergeCell ref="A40:B40"/>
    <mergeCell ref="A6:A7"/>
    <mergeCell ref="B6:B7"/>
    <mergeCell ref="A3:L3"/>
    <mergeCell ref="A4:A5"/>
    <mergeCell ref="B4:B5"/>
    <mergeCell ref="C4:D4"/>
    <mergeCell ref="E4:F4"/>
    <mergeCell ref="G4:H4"/>
    <mergeCell ref="I4:J4"/>
    <mergeCell ref="K4:L4"/>
  </mergeCells>
  <pageMargins left="0.7" right="0.7" top="0" bottom="0" header="0.3" footer="0.3"/>
  <pageSetup scale="95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2:T50"/>
  <sheetViews>
    <sheetView topLeftCell="A25" workbookViewId="0">
      <selection activeCell="H49" sqref="H49"/>
    </sheetView>
  </sheetViews>
  <sheetFormatPr defaultRowHeight="15"/>
  <cols>
    <col min="1" max="1" width="6.85546875" customWidth="1"/>
    <col min="2" max="2" width="14.140625" customWidth="1"/>
    <col min="6" max="6" width="9.5703125" customWidth="1"/>
    <col min="7" max="7" width="9.28515625" customWidth="1"/>
    <col min="8" max="8" width="7.85546875" customWidth="1"/>
    <col min="16" max="16" width="11" customWidth="1"/>
    <col min="17" max="17" width="11.7109375" customWidth="1"/>
    <col min="18" max="18" width="10.85546875" customWidth="1"/>
    <col min="20" max="20" width="14.85546875" customWidth="1"/>
  </cols>
  <sheetData>
    <row r="2" spans="1:20">
      <c r="A2" s="301" t="s">
        <v>394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20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20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20">
      <c r="A5" s="88">
        <v>1</v>
      </c>
      <c r="B5" s="88" t="s">
        <v>395</v>
      </c>
      <c r="C5" s="88" t="s">
        <v>31</v>
      </c>
      <c r="D5" s="88" t="s">
        <v>31</v>
      </c>
      <c r="E5" s="88" t="s">
        <v>31</v>
      </c>
      <c r="F5" s="88" t="s">
        <v>31</v>
      </c>
      <c r="G5" s="88" t="s">
        <v>31</v>
      </c>
      <c r="H5" s="88" t="s">
        <v>31</v>
      </c>
      <c r="I5" s="88" t="s">
        <v>31</v>
      </c>
      <c r="J5" s="88" t="s">
        <v>31</v>
      </c>
      <c r="K5" s="88" t="s">
        <v>31</v>
      </c>
      <c r="L5" s="88" t="s">
        <v>31</v>
      </c>
    </row>
    <row r="6" spans="1:20">
      <c r="A6" s="88">
        <v>2</v>
      </c>
      <c r="B6" s="88" t="s">
        <v>396</v>
      </c>
      <c r="C6" s="88" t="s">
        <v>31</v>
      </c>
      <c r="D6" s="88" t="s">
        <v>31</v>
      </c>
      <c r="E6" s="88" t="s">
        <v>31</v>
      </c>
      <c r="F6" s="88" t="s">
        <v>31</v>
      </c>
      <c r="G6" s="88" t="s">
        <v>31</v>
      </c>
      <c r="H6" s="88" t="s">
        <v>31</v>
      </c>
      <c r="I6" s="88" t="s">
        <v>31</v>
      </c>
      <c r="J6" s="88" t="s">
        <v>31</v>
      </c>
      <c r="K6" s="88" t="s">
        <v>31</v>
      </c>
      <c r="L6" s="88" t="s">
        <v>31</v>
      </c>
      <c r="O6" s="134"/>
      <c r="P6" s="134"/>
      <c r="Q6" s="134"/>
      <c r="R6" s="134"/>
      <c r="S6" s="134"/>
      <c r="T6" s="134"/>
    </row>
    <row r="7" spans="1:20">
      <c r="A7" s="88">
        <v>3</v>
      </c>
      <c r="B7" s="88" t="s">
        <v>397</v>
      </c>
      <c r="C7" s="88">
        <v>65</v>
      </c>
      <c r="D7" s="88">
        <v>195</v>
      </c>
      <c r="E7" s="88">
        <v>99</v>
      </c>
      <c r="F7" s="88">
        <v>297</v>
      </c>
      <c r="G7" s="88">
        <v>9</v>
      </c>
      <c r="H7" s="88">
        <v>27</v>
      </c>
      <c r="I7" s="88">
        <v>5</v>
      </c>
      <c r="J7" s="88">
        <v>10</v>
      </c>
      <c r="K7" s="88">
        <v>168</v>
      </c>
      <c r="L7" s="88">
        <v>529</v>
      </c>
    </row>
    <row r="8" spans="1:20">
      <c r="A8" s="88">
        <v>4</v>
      </c>
      <c r="B8" s="88" t="s">
        <v>398</v>
      </c>
      <c r="C8" s="88" t="s">
        <v>31</v>
      </c>
      <c r="D8" s="88" t="s">
        <v>31</v>
      </c>
      <c r="E8" s="88" t="s">
        <v>31</v>
      </c>
      <c r="F8" s="88" t="s">
        <v>31</v>
      </c>
      <c r="G8" s="88" t="s">
        <v>31</v>
      </c>
      <c r="H8" s="88" t="s">
        <v>31</v>
      </c>
      <c r="I8" s="88" t="s">
        <v>31</v>
      </c>
      <c r="J8" s="88" t="s">
        <v>31</v>
      </c>
      <c r="K8" s="88" t="s">
        <v>31</v>
      </c>
      <c r="L8" s="88" t="s">
        <v>31</v>
      </c>
    </row>
    <row r="9" spans="1:20">
      <c r="A9" s="88">
        <v>5</v>
      </c>
      <c r="B9" s="88" t="s">
        <v>399</v>
      </c>
      <c r="C9" s="88">
        <v>25</v>
      </c>
      <c r="D9" s="88">
        <v>75</v>
      </c>
      <c r="E9" s="88">
        <v>33</v>
      </c>
      <c r="F9" s="88">
        <v>111</v>
      </c>
      <c r="G9" s="88" t="s">
        <v>31</v>
      </c>
      <c r="H9" s="88" t="s">
        <v>31</v>
      </c>
      <c r="I9" s="88" t="s">
        <v>31</v>
      </c>
      <c r="J9" s="88" t="s">
        <v>31</v>
      </c>
      <c r="K9" s="88">
        <v>62</v>
      </c>
      <c r="L9" s="88">
        <v>186</v>
      </c>
    </row>
    <row r="10" spans="1:20">
      <c r="A10" s="88">
        <v>6</v>
      </c>
      <c r="B10" s="88" t="s">
        <v>400</v>
      </c>
      <c r="C10" s="88">
        <v>74</v>
      </c>
      <c r="D10" s="88">
        <v>362.5</v>
      </c>
      <c r="E10" s="88">
        <v>66</v>
      </c>
      <c r="F10" s="88">
        <v>210</v>
      </c>
      <c r="G10" s="88">
        <v>9</v>
      </c>
      <c r="H10" s="88">
        <v>88.3</v>
      </c>
      <c r="I10" s="88">
        <v>8</v>
      </c>
      <c r="J10" s="88">
        <v>13</v>
      </c>
      <c r="K10" s="88">
        <v>157</v>
      </c>
      <c r="L10" s="88">
        <v>644.70000000000005</v>
      </c>
    </row>
    <row r="11" spans="1:20">
      <c r="A11" s="88">
        <v>7</v>
      </c>
      <c r="B11" s="88" t="s">
        <v>401</v>
      </c>
      <c r="C11" s="88" t="s">
        <v>31</v>
      </c>
      <c r="D11" s="88" t="s">
        <v>31</v>
      </c>
      <c r="E11" s="88" t="s">
        <v>31</v>
      </c>
      <c r="F11" s="88" t="s">
        <v>31</v>
      </c>
      <c r="G11" s="88" t="s">
        <v>31</v>
      </c>
      <c r="H11" s="88" t="s">
        <v>31</v>
      </c>
      <c r="I11" s="88" t="s">
        <v>31</v>
      </c>
      <c r="J11" s="88" t="s">
        <v>31</v>
      </c>
      <c r="K11" s="88" t="s">
        <v>31</v>
      </c>
      <c r="L11" s="88" t="s">
        <v>31</v>
      </c>
    </row>
    <row r="12" spans="1:20">
      <c r="A12" s="88">
        <v>8</v>
      </c>
      <c r="B12" s="88" t="s">
        <v>402</v>
      </c>
      <c r="C12" s="88" t="s">
        <v>31</v>
      </c>
      <c r="D12" s="88" t="s">
        <v>31</v>
      </c>
      <c r="E12" s="88" t="s">
        <v>31</v>
      </c>
      <c r="F12" s="88" t="s">
        <v>31</v>
      </c>
      <c r="G12" s="88" t="s">
        <v>31</v>
      </c>
      <c r="H12" s="88" t="s">
        <v>31</v>
      </c>
      <c r="I12" s="88" t="s">
        <v>31</v>
      </c>
      <c r="J12" s="88" t="s">
        <v>31</v>
      </c>
      <c r="K12" s="88" t="s">
        <v>31</v>
      </c>
      <c r="L12" s="88" t="s">
        <v>31</v>
      </c>
    </row>
    <row r="13" spans="1:20">
      <c r="A13" s="88">
        <v>9</v>
      </c>
      <c r="B13" s="88" t="s">
        <v>403</v>
      </c>
      <c r="C13" s="88">
        <v>30</v>
      </c>
      <c r="D13" s="88">
        <v>90</v>
      </c>
      <c r="E13" s="88">
        <v>60</v>
      </c>
      <c r="F13" s="88">
        <v>180</v>
      </c>
      <c r="G13" s="88">
        <v>5</v>
      </c>
      <c r="H13" s="88">
        <v>25</v>
      </c>
      <c r="I13" s="88">
        <v>3</v>
      </c>
      <c r="J13" s="88">
        <v>6</v>
      </c>
      <c r="K13" s="88">
        <v>98</v>
      </c>
      <c r="L13" s="88">
        <v>321</v>
      </c>
    </row>
    <row r="14" spans="1:20">
      <c r="A14" s="88">
        <v>10</v>
      </c>
      <c r="B14" s="88" t="s">
        <v>404</v>
      </c>
      <c r="C14" s="88" t="s">
        <v>31</v>
      </c>
      <c r="D14" s="88" t="s">
        <v>31</v>
      </c>
      <c r="E14" s="88" t="s">
        <v>31</v>
      </c>
      <c r="F14" s="88" t="s">
        <v>31</v>
      </c>
      <c r="G14" s="88" t="s">
        <v>31</v>
      </c>
      <c r="H14" s="88" t="s">
        <v>31</v>
      </c>
      <c r="I14" s="88" t="s">
        <v>31</v>
      </c>
      <c r="J14" s="88" t="s">
        <v>31</v>
      </c>
      <c r="K14" s="88" t="s">
        <v>31</v>
      </c>
      <c r="L14" s="88" t="s">
        <v>31</v>
      </c>
    </row>
    <row r="15" spans="1:20">
      <c r="A15" s="88">
        <v>11</v>
      </c>
      <c r="B15" s="88" t="s">
        <v>405</v>
      </c>
      <c r="C15" s="88">
        <v>20</v>
      </c>
      <c r="D15" s="88">
        <v>60</v>
      </c>
      <c r="E15" s="88">
        <v>40</v>
      </c>
      <c r="F15" s="88">
        <v>120</v>
      </c>
      <c r="G15" s="88" t="s">
        <v>31</v>
      </c>
      <c r="H15" s="88" t="s">
        <v>31</v>
      </c>
      <c r="I15" s="88" t="s">
        <v>31</v>
      </c>
      <c r="J15" s="88" t="s">
        <v>31</v>
      </c>
      <c r="K15" s="88">
        <v>60</v>
      </c>
      <c r="L15" s="88">
        <v>180</v>
      </c>
    </row>
    <row r="16" spans="1:20">
      <c r="A16" s="88">
        <v>12</v>
      </c>
      <c r="B16" s="88" t="s">
        <v>406</v>
      </c>
      <c r="C16" s="88">
        <v>39</v>
      </c>
      <c r="D16" s="88">
        <v>130</v>
      </c>
      <c r="E16" s="88">
        <v>36</v>
      </c>
      <c r="F16" s="88">
        <v>150</v>
      </c>
      <c r="G16" s="88">
        <v>3</v>
      </c>
      <c r="H16" s="88">
        <v>20</v>
      </c>
      <c r="I16" s="88">
        <v>6</v>
      </c>
      <c r="J16" s="88">
        <v>10</v>
      </c>
      <c r="K16" s="88">
        <v>84</v>
      </c>
      <c r="L16" s="88">
        <v>310</v>
      </c>
      <c r="O16" s="156"/>
    </row>
    <row r="17" spans="1:12">
      <c r="A17" s="88">
        <v>13</v>
      </c>
      <c r="B17" s="88" t="s">
        <v>407</v>
      </c>
      <c r="C17" s="88">
        <v>52</v>
      </c>
      <c r="D17" s="88">
        <v>200</v>
      </c>
      <c r="E17" s="88">
        <v>20</v>
      </c>
      <c r="F17" s="88">
        <v>60</v>
      </c>
      <c r="G17" s="88">
        <v>8</v>
      </c>
      <c r="H17" s="88">
        <v>80</v>
      </c>
      <c r="I17" s="88">
        <v>6</v>
      </c>
      <c r="J17" s="88">
        <v>10</v>
      </c>
      <c r="K17" s="88">
        <v>86</v>
      </c>
      <c r="L17" s="88">
        <v>380</v>
      </c>
    </row>
    <row r="18" spans="1:12">
      <c r="A18" s="88">
        <v>14</v>
      </c>
      <c r="B18" s="88" t="s">
        <v>408</v>
      </c>
      <c r="C18" s="88">
        <v>32</v>
      </c>
      <c r="D18" s="88">
        <v>96</v>
      </c>
      <c r="E18" s="88">
        <v>71</v>
      </c>
      <c r="F18" s="88">
        <v>213</v>
      </c>
      <c r="G18" s="88">
        <v>5</v>
      </c>
      <c r="H18" s="88">
        <v>10</v>
      </c>
      <c r="I18" s="88" t="s">
        <v>31</v>
      </c>
      <c r="J18" s="88" t="s">
        <v>31</v>
      </c>
      <c r="K18" s="88">
        <v>108</v>
      </c>
      <c r="L18" s="88">
        <v>319</v>
      </c>
    </row>
    <row r="19" spans="1:12">
      <c r="A19" s="88">
        <v>15</v>
      </c>
      <c r="B19" s="88" t="s">
        <v>409</v>
      </c>
      <c r="C19" s="88" t="s">
        <v>31</v>
      </c>
      <c r="D19" s="88" t="s">
        <v>31</v>
      </c>
      <c r="E19" s="88" t="s">
        <v>31</v>
      </c>
      <c r="F19" s="88" t="s">
        <v>31</v>
      </c>
      <c r="G19" s="88" t="s">
        <v>31</v>
      </c>
      <c r="H19" s="88" t="s">
        <v>31</v>
      </c>
      <c r="I19" s="88" t="s">
        <v>31</v>
      </c>
      <c r="J19" s="88" t="s">
        <v>31</v>
      </c>
      <c r="K19" s="88" t="s">
        <v>31</v>
      </c>
      <c r="L19" s="88" t="s">
        <v>31</v>
      </c>
    </row>
    <row r="20" spans="1:12">
      <c r="A20" s="88">
        <v>16</v>
      </c>
      <c r="B20" s="88" t="s">
        <v>410</v>
      </c>
      <c r="C20" s="88">
        <v>35</v>
      </c>
      <c r="D20" s="88">
        <v>105</v>
      </c>
      <c r="E20" s="88">
        <v>61</v>
      </c>
      <c r="F20" s="88">
        <v>183</v>
      </c>
      <c r="G20" s="88">
        <v>15</v>
      </c>
      <c r="H20" s="88">
        <v>30</v>
      </c>
      <c r="I20" s="88" t="s">
        <v>31</v>
      </c>
      <c r="J20" s="88" t="s">
        <v>31</v>
      </c>
      <c r="K20" s="88">
        <v>111</v>
      </c>
      <c r="L20" s="88">
        <v>318</v>
      </c>
    </row>
    <row r="21" spans="1:12">
      <c r="A21" s="88">
        <v>17</v>
      </c>
      <c r="B21" s="88" t="s">
        <v>411</v>
      </c>
      <c r="C21" s="88" t="s">
        <v>31</v>
      </c>
      <c r="D21" s="88" t="s">
        <v>31</v>
      </c>
      <c r="E21" s="88">
        <v>61</v>
      </c>
      <c r="F21" s="88">
        <v>178</v>
      </c>
      <c r="G21" s="88" t="s">
        <v>31</v>
      </c>
      <c r="H21" s="88" t="s">
        <v>31</v>
      </c>
      <c r="I21" s="88" t="s">
        <v>31</v>
      </c>
      <c r="J21" s="88" t="s">
        <v>31</v>
      </c>
      <c r="K21" s="88">
        <v>61</v>
      </c>
      <c r="L21" s="88">
        <v>178</v>
      </c>
    </row>
    <row r="22" spans="1:12">
      <c r="A22" s="88">
        <v>18</v>
      </c>
      <c r="B22" s="88" t="s">
        <v>412</v>
      </c>
      <c r="C22" s="88" t="s">
        <v>31</v>
      </c>
      <c r="D22" s="88" t="s">
        <v>31</v>
      </c>
      <c r="E22" s="88" t="s">
        <v>31</v>
      </c>
      <c r="F22" s="88" t="s">
        <v>31</v>
      </c>
      <c r="G22" s="88" t="s">
        <v>31</v>
      </c>
      <c r="H22" s="88" t="s">
        <v>31</v>
      </c>
      <c r="I22" s="88" t="s">
        <v>31</v>
      </c>
      <c r="J22" s="88" t="s">
        <v>31</v>
      </c>
      <c r="K22" s="88" t="s">
        <v>31</v>
      </c>
      <c r="L22" s="88" t="s">
        <v>31</v>
      </c>
    </row>
    <row r="23" spans="1:12">
      <c r="A23" s="88">
        <v>19</v>
      </c>
      <c r="B23" s="88" t="s">
        <v>413</v>
      </c>
      <c r="C23" s="88">
        <v>13</v>
      </c>
      <c r="D23" s="88">
        <v>39</v>
      </c>
      <c r="E23" s="88">
        <v>35</v>
      </c>
      <c r="F23" s="88">
        <v>105</v>
      </c>
      <c r="G23" s="88">
        <v>7</v>
      </c>
      <c r="H23" s="88">
        <v>14</v>
      </c>
      <c r="I23" s="88" t="s">
        <v>31</v>
      </c>
      <c r="J23" s="88" t="s">
        <v>31</v>
      </c>
      <c r="K23" s="88">
        <v>55</v>
      </c>
      <c r="L23" s="88">
        <v>158</v>
      </c>
    </row>
    <row r="24" spans="1:12">
      <c r="A24" s="88">
        <v>20</v>
      </c>
      <c r="B24" s="88" t="s">
        <v>414</v>
      </c>
      <c r="C24" s="88">
        <v>54</v>
      </c>
      <c r="D24" s="88">
        <v>216</v>
      </c>
      <c r="E24" s="88">
        <v>61</v>
      </c>
      <c r="F24" s="88">
        <v>183</v>
      </c>
      <c r="G24" s="88">
        <v>15</v>
      </c>
      <c r="H24" s="88">
        <v>45</v>
      </c>
      <c r="I24" s="88" t="s">
        <v>31</v>
      </c>
      <c r="J24" s="88" t="s">
        <v>31</v>
      </c>
      <c r="K24" s="88">
        <v>130</v>
      </c>
      <c r="L24" s="88">
        <v>444</v>
      </c>
    </row>
    <row r="25" spans="1:12">
      <c r="A25" s="88">
        <v>21</v>
      </c>
      <c r="B25" s="88" t="s">
        <v>415</v>
      </c>
      <c r="C25" s="88">
        <v>25</v>
      </c>
      <c r="D25" s="88">
        <v>75</v>
      </c>
      <c r="E25" s="88">
        <v>60</v>
      </c>
      <c r="F25" s="88">
        <v>180</v>
      </c>
      <c r="G25" s="88" t="s">
        <v>31</v>
      </c>
      <c r="H25" s="88" t="s">
        <v>31</v>
      </c>
      <c r="I25" s="88" t="s">
        <v>31</v>
      </c>
      <c r="J25" s="88" t="s">
        <v>31</v>
      </c>
      <c r="K25" s="88">
        <v>85</v>
      </c>
      <c r="L25" s="88">
        <v>255</v>
      </c>
    </row>
    <row r="26" spans="1:12">
      <c r="A26" s="88">
        <v>22</v>
      </c>
      <c r="B26" s="88" t="s">
        <v>416</v>
      </c>
      <c r="C26" s="88">
        <v>86</v>
      </c>
      <c r="D26" s="88">
        <v>252</v>
      </c>
      <c r="E26" s="88">
        <v>94</v>
      </c>
      <c r="F26" s="88">
        <v>282</v>
      </c>
      <c r="G26" s="88">
        <v>6</v>
      </c>
      <c r="H26" s="88">
        <v>30</v>
      </c>
      <c r="I26" s="88">
        <v>8</v>
      </c>
      <c r="J26" s="88">
        <v>16</v>
      </c>
      <c r="K26" s="88">
        <v>194</v>
      </c>
      <c r="L26" s="88">
        <v>580</v>
      </c>
    </row>
    <row r="27" spans="1:12">
      <c r="A27" s="88">
        <v>23</v>
      </c>
      <c r="B27" s="88" t="s">
        <v>417</v>
      </c>
      <c r="C27" s="88" t="s">
        <v>31</v>
      </c>
      <c r="D27" s="88" t="s">
        <v>31</v>
      </c>
      <c r="E27" s="88" t="s">
        <v>31</v>
      </c>
      <c r="F27" s="88" t="s">
        <v>31</v>
      </c>
      <c r="G27" s="88" t="s">
        <v>31</v>
      </c>
      <c r="H27" s="88" t="s">
        <v>31</v>
      </c>
      <c r="I27" s="88" t="s">
        <v>31</v>
      </c>
      <c r="J27" s="88" t="s">
        <v>31</v>
      </c>
      <c r="K27" s="88" t="s">
        <v>31</v>
      </c>
      <c r="L27" s="88" t="s">
        <v>31</v>
      </c>
    </row>
    <row r="28" spans="1:12">
      <c r="A28" s="88">
        <v>24</v>
      </c>
      <c r="B28" s="88" t="s">
        <v>418</v>
      </c>
      <c r="C28" s="88">
        <v>20</v>
      </c>
      <c r="D28" s="88">
        <v>60</v>
      </c>
      <c r="E28" s="88">
        <v>40</v>
      </c>
      <c r="F28" s="88">
        <v>120</v>
      </c>
      <c r="G28" s="88">
        <v>5</v>
      </c>
      <c r="H28" s="88">
        <v>20</v>
      </c>
      <c r="I28" s="88" t="s">
        <v>31</v>
      </c>
      <c r="J28" s="88" t="s">
        <v>31</v>
      </c>
      <c r="K28" s="88">
        <v>65</v>
      </c>
      <c r="L28" s="88">
        <v>220</v>
      </c>
    </row>
    <row r="29" spans="1:12">
      <c r="A29" s="88">
        <v>25</v>
      </c>
      <c r="B29" s="88" t="s">
        <v>419</v>
      </c>
      <c r="C29" s="88" t="s">
        <v>31</v>
      </c>
      <c r="D29" s="88" t="s">
        <v>31</v>
      </c>
      <c r="E29" s="88" t="s">
        <v>31</v>
      </c>
      <c r="F29" s="88" t="s">
        <v>31</v>
      </c>
      <c r="G29" s="88" t="s">
        <v>31</v>
      </c>
      <c r="H29" s="88" t="s">
        <v>31</v>
      </c>
      <c r="I29" s="88" t="s">
        <v>31</v>
      </c>
      <c r="J29" s="88" t="s">
        <v>31</v>
      </c>
      <c r="K29" s="88" t="s">
        <v>31</v>
      </c>
      <c r="L29" s="88" t="s">
        <v>31</v>
      </c>
    </row>
    <row r="30" spans="1:12">
      <c r="A30" s="88">
        <v>26</v>
      </c>
      <c r="B30" s="88" t="s">
        <v>420</v>
      </c>
      <c r="C30" s="88" t="s">
        <v>31</v>
      </c>
      <c r="D30" s="88" t="s">
        <v>31</v>
      </c>
      <c r="E30" s="88" t="s">
        <v>31</v>
      </c>
      <c r="F30" s="88" t="s">
        <v>31</v>
      </c>
      <c r="G30" s="88" t="s">
        <v>31</v>
      </c>
      <c r="H30" s="88" t="s">
        <v>31</v>
      </c>
      <c r="I30" s="88" t="s">
        <v>31</v>
      </c>
      <c r="J30" s="88" t="s">
        <v>31</v>
      </c>
      <c r="K30" s="88" t="s">
        <v>31</v>
      </c>
      <c r="L30" s="88" t="s">
        <v>31</v>
      </c>
    </row>
    <row r="31" spans="1:12">
      <c r="A31" s="304">
        <v>27</v>
      </c>
      <c r="B31" s="304" t="s">
        <v>421</v>
      </c>
      <c r="C31" s="88">
        <v>30</v>
      </c>
      <c r="D31" s="88">
        <v>90</v>
      </c>
      <c r="E31" s="88">
        <v>20</v>
      </c>
      <c r="F31" s="88">
        <v>60</v>
      </c>
      <c r="G31" s="88" t="s">
        <v>31</v>
      </c>
      <c r="H31" s="88" t="s">
        <v>31</v>
      </c>
      <c r="I31" s="88" t="s">
        <v>31</v>
      </c>
      <c r="J31" s="88" t="s">
        <v>31</v>
      </c>
      <c r="K31" s="88">
        <v>50</v>
      </c>
      <c r="L31" s="88">
        <v>150</v>
      </c>
    </row>
    <row r="32" spans="1:12">
      <c r="A32" s="305"/>
      <c r="B32" s="305"/>
      <c r="C32" s="88">
        <v>38</v>
      </c>
      <c r="D32" s="88">
        <v>250</v>
      </c>
      <c r="E32" s="88">
        <v>93</v>
      </c>
      <c r="F32" s="88">
        <v>280</v>
      </c>
      <c r="G32" s="88">
        <v>15</v>
      </c>
      <c r="H32" s="88">
        <v>128</v>
      </c>
      <c r="I32" s="88">
        <v>13</v>
      </c>
      <c r="J32" s="88">
        <v>115</v>
      </c>
      <c r="K32" s="88">
        <v>159</v>
      </c>
      <c r="L32" s="88">
        <v>773</v>
      </c>
    </row>
    <row r="33" spans="1:12">
      <c r="A33" s="88">
        <v>28</v>
      </c>
      <c r="B33" s="88" t="s">
        <v>422</v>
      </c>
      <c r="C33" s="88" t="s">
        <v>31</v>
      </c>
      <c r="D33" s="88" t="s">
        <v>31</v>
      </c>
      <c r="E33" s="88" t="s">
        <v>31</v>
      </c>
      <c r="F33" s="88" t="s">
        <v>31</v>
      </c>
      <c r="G33" s="88" t="s">
        <v>31</v>
      </c>
      <c r="H33" s="88" t="s">
        <v>31</v>
      </c>
      <c r="I33" s="88" t="s">
        <v>31</v>
      </c>
      <c r="J33" s="88" t="s">
        <v>31</v>
      </c>
      <c r="K33" s="88" t="s">
        <v>31</v>
      </c>
      <c r="L33" s="88" t="s">
        <v>31</v>
      </c>
    </row>
    <row r="34" spans="1:12">
      <c r="A34" s="88">
        <v>29</v>
      </c>
      <c r="B34" s="88" t="s">
        <v>423</v>
      </c>
      <c r="C34" s="88">
        <v>32</v>
      </c>
      <c r="D34" s="88">
        <v>140</v>
      </c>
      <c r="E34" s="88">
        <v>87</v>
      </c>
      <c r="F34" s="88">
        <v>260</v>
      </c>
      <c r="G34" s="88" t="s">
        <v>31</v>
      </c>
      <c r="H34" s="88" t="s">
        <v>31</v>
      </c>
      <c r="I34" s="88" t="s">
        <v>31</v>
      </c>
      <c r="J34" s="88" t="s">
        <v>31</v>
      </c>
      <c r="K34" s="88">
        <v>119</v>
      </c>
      <c r="L34" s="88">
        <v>400</v>
      </c>
    </row>
    <row r="35" spans="1:12">
      <c r="A35" s="88">
        <v>30</v>
      </c>
      <c r="B35" s="88" t="s">
        <v>424</v>
      </c>
      <c r="C35" s="88">
        <v>25</v>
      </c>
      <c r="D35" s="88">
        <v>75</v>
      </c>
      <c r="E35" s="88">
        <v>42</v>
      </c>
      <c r="F35" s="88">
        <v>126</v>
      </c>
      <c r="G35" s="88">
        <v>2</v>
      </c>
      <c r="H35" s="88">
        <v>4</v>
      </c>
      <c r="I35" s="88" t="s">
        <v>31</v>
      </c>
      <c r="J35" s="88" t="s">
        <v>31</v>
      </c>
      <c r="K35" s="88">
        <v>69</v>
      </c>
      <c r="L35" s="88">
        <v>205</v>
      </c>
    </row>
    <row r="36" spans="1:12">
      <c r="A36" s="125"/>
      <c r="B36" s="7" t="s">
        <v>6</v>
      </c>
      <c r="C36" s="126">
        <v>695</v>
      </c>
      <c r="D36" s="126">
        <v>2510.5</v>
      </c>
      <c r="E36" s="126">
        <v>1079</v>
      </c>
      <c r="F36" s="126">
        <v>3298</v>
      </c>
      <c r="G36" s="126">
        <v>104</v>
      </c>
      <c r="H36" s="126">
        <v>521.29999999999995</v>
      </c>
      <c r="I36" s="126">
        <v>49</v>
      </c>
      <c r="J36" s="126">
        <v>180</v>
      </c>
      <c r="K36" s="126">
        <v>1921</v>
      </c>
      <c r="L36" s="126">
        <v>6550.7</v>
      </c>
    </row>
    <row r="38" spans="1:12" s="56" customFormat="1">
      <c r="B38" s="127" t="s">
        <v>9</v>
      </c>
      <c r="C38" s="66">
        <f>C36/30</f>
        <v>23.166666666666668</v>
      </c>
      <c r="D38" s="143">
        <f t="shared" ref="D38:L38" si="0">D36/30</f>
        <v>83.683333333333337</v>
      </c>
      <c r="E38" s="66">
        <f t="shared" si="0"/>
        <v>35.966666666666669</v>
      </c>
      <c r="F38" s="92">
        <f t="shared" si="0"/>
        <v>109.93333333333334</v>
      </c>
      <c r="G38" s="66">
        <f t="shared" si="0"/>
        <v>3.4666666666666668</v>
      </c>
      <c r="H38" s="144">
        <f t="shared" si="0"/>
        <v>17.376666666666665</v>
      </c>
      <c r="I38" s="66">
        <f t="shared" si="0"/>
        <v>1.6333333333333333</v>
      </c>
      <c r="J38" s="145">
        <f t="shared" si="0"/>
        <v>6</v>
      </c>
      <c r="K38" s="66">
        <f t="shared" si="0"/>
        <v>64.033333333333331</v>
      </c>
      <c r="L38" s="93">
        <f t="shared" si="0"/>
        <v>218.35666666666665</v>
      </c>
    </row>
    <row r="44" spans="1:12" ht="31.5" customHeight="1">
      <c r="A44" s="329" t="s">
        <v>425</v>
      </c>
      <c r="B44" s="330"/>
      <c r="C44" s="330"/>
      <c r="D44" s="330"/>
      <c r="E44" s="330"/>
      <c r="F44" s="331"/>
    </row>
    <row r="45" spans="1:12">
      <c r="A45" s="318" t="s">
        <v>0</v>
      </c>
      <c r="B45" s="318" t="s">
        <v>1</v>
      </c>
      <c r="C45" s="319" t="s">
        <v>48</v>
      </c>
      <c r="D45" s="320"/>
      <c r="E45" s="321" t="s">
        <v>74</v>
      </c>
      <c r="F45" s="322"/>
    </row>
    <row r="46" spans="1:12">
      <c r="A46" s="305"/>
      <c r="B46" s="305"/>
      <c r="C46" s="121" t="s">
        <v>7</v>
      </c>
      <c r="D46" s="121" t="s">
        <v>8</v>
      </c>
      <c r="E46" s="124" t="s">
        <v>7</v>
      </c>
      <c r="F46" s="124" t="s">
        <v>8</v>
      </c>
    </row>
    <row r="47" spans="1:12">
      <c r="A47" s="88">
        <v>1</v>
      </c>
      <c r="B47" s="147" t="s">
        <v>383</v>
      </c>
      <c r="C47" s="121">
        <v>134</v>
      </c>
      <c r="D47" s="121">
        <v>402</v>
      </c>
      <c r="E47" s="124">
        <v>134</v>
      </c>
      <c r="F47" s="124">
        <v>402</v>
      </c>
    </row>
    <row r="48" spans="1:12">
      <c r="B48" s="7" t="s">
        <v>6</v>
      </c>
      <c r="C48" s="7">
        <v>134</v>
      </c>
      <c r="D48" s="7">
        <v>402</v>
      </c>
      <c r="E48" s="7">
        <v>134</v>
      </c>
      <c r="F48" s="7">
        <v>402</v>
      </c>
    </row>
    <row r="50" spans="2:6">
      <c r="B50" s="127" t="s">
        <v>9</v>
      </c>
      <c r="C50" s="88">
        <f>C48/30</f>
        <v>4.4666666666666668</v>
      </c>
      <c r="D50" s="92">
        <f t="shared" ref="D50:F50" si="1">D48/30</f>
        <v>13.4</v>
      </c>
      <c r="E50" s="88">
        <f t="shared" si="1"/>
        <v>4.4666666666666668</v>
      </c>
      <c r="F50" s="93">
        <f t="shared" si="1"/>
        <v>13.4</v>
      </c>
    </row>
  </sheetData>
  <mergeCells count="15">
    <mergeCell ref="A31:A32"/>
    <mergeCell ref="B31:B32"/>
    <mergeCell ref="A44:F44"/>
    <mergeCell ref="A45:A46"/>
    <mergeCell ref="B45:B46"/>
    <mergeCell ref="C45:D45"/>
    <mergeCell ref="E45:F45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" bottom="0.25" header="0.3" footer="0.3"/>
  <pageSetup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2:L54"/>
  <sheetViews>
    <sheetView topLeftCell="A16" workbookViewId="0">
      <selection activeCell="C44" sqref="C44"/>
    </sheetView>
  </sheetViews>
  <sheetFormatPr defaultRowHeight="15"/>
  <cols>
    <col min="1" max="1" width="6.85546875" customWidth="1"/>
    <col min="2" max="2" width="14.140625" customWidth="1"/>
    <col min="6" max="6" width="7" customWidth="1"/>
    <col min="7" max="7" width="9" customWidth="1"/>
    <col min="8" max="8" width="8.42578125" customWidth="1"/>
    <col min="14" max="14" width="11.42578125" customWidth="1"/>
    <col min="15" max="15" width="12.42578125" customWidth="1"/>
    <col min="19" max="19" width="12.5703125" customWidth="1"/>
  </cols>
  <sheetData>
    <row r="2" spans="1:12">
      <c r="A2" s="301" t="s">
        <v>426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88" t="s">
        <v>427</v>
      </c>
      <c r="C5" s="88" t="s">
        <v>31</v>
      </c>
      <c r="D5" s="88" t="s">
        <v>31</v>
      </c>
      <c r="E5" s="88" t="s">
        <v>31</v>
      </c>
      <c r="F5" s="88" t="s">
        <v>31</v>
      </c>
      <c r="G5" s="88" t="s">
        <v>31</v>
      </c>
      <c r="H5" s="88" t="s">
        <v>31</v>
      </c>
      <c r="I5" s="88" t="s">
        <v>31</v>
      </c>
      <c r="J5" s="88" t="s">
        <v>31</v>
      </c>
      <c r="K5" s="88" t="s">
        <v>31</v>
      </c>
      <c r="L5" s="88" t="s">
        <v>31</v>
      </c>
    </row>
    <row r="6" spans="1:12">
      <c r="A6" s="88">
        <v>2</v>
      </c>
      <c r="B6" s="88" t="s">
        <v>428</v>
      </c>
      <c r="C6" s="88" t="s">
        <v>31</v>
      </c>
      <c r="D6" s="88" t="s">
        <v>31</v>
      </c>
      <c r="E6" s="88" t="s">
        <v>31</v>
      </c>
      <c r="F6" s="88" t="s">
        <v>31</v>
      </c>
      <c r="G6" s="88" t="s">
        <v>31</v>
      </c>
      <c r="H6" s="88" t="s">
        <v>31</v>
      </c>
      <c r="I6" s="88" t="s">
        <v>31</v>
      </c>
      <c r="J6" s="88" t="s">
        <v>31</v>
      </c>
      <c r="K6" s="88" t="s">
        <v>31</v>
      </c>
      <c r="L6" s="88" t="s">
        <v>31</v>
      </c>
    </row>
    <row r="7" spans="1:12">
      <c r="A7" s="88">
        <v>3</v>
      </c>
      <c r="B7" s="88" t="s">
        <v>429</v>
      </c>
      <c r="C7" s="88">
        <v>30</v>
      </c>
      <c r="D7" s="88">
        <v>90</v>
      </c>
      <c r="E7" s="88">
        <v>95</v>
      </c>
      <c r="F7" s="88">
        <v>285</v>
      </c>
      <c r="G7" s="88">
        <v>2</v>
      </c>
      <c r="H7" s="88">
        <v>4</v>
      </c>
      <c r="I7" s="88" t="s">
        <v>31</v>
      </c>
      <c r="J7" s="88" t="s">
        <v>31</v>
      </c>
      <c r="K7" s="88">
        <v>127</v>
      </c>
      <c r="L7" s="88">
        <v>379</v>
      </c>
    </row>
    <row r="8" spans="1:12">
      <c r="A8" s="88">
        <v>4</v>
      </c>
      <c r="B8" s="88" t="s">
        <v>430</v>
      </c>
      <c r="C8" s="88">
        <v>40</v>
      </c>
      <c r="D8" s="88">
        <v>160</v>
      </c>
      <c r="E8" s="88">
        <v>52</v>
      </c>
      <c r="F8" s="88">
        <v>170</v>
      </c>
      <c r="G8" s="88" t="s">
        <v>31</v>
      </c>
      <c r="H8" s="88" t="s">
        <v>31</v>
      </c>
      <c r="I8" s="88" t="s">
        <v>31</v>
      </c>
      <c r="J8" s="88" t="s">
        <v>31</v>
      </c>
      <c r="K8" s="88">
        <v>92</v>
      </c>
      <c r="L8" s="88">
        <v>330</v>
      </c>
    </row>
    <row r="9" spans="1:12">
      <c r="A9" s="88">
        <v>5</v>
      </c>
      <c r="B9" s="88" t="s">
        <v>431</v>
      </c>
      <c r="C9" s="88" t="s">
        <v>31</v>
      </c>
      <c r="D9" s="88" t="s">
        <v>31</v>
      </c>
      <c r="E9" s="88" t="s">
        <v>31</v>
      </c>
      <c r="F9" s="88" t="s">
        <v>31</v>
      </c>
      <c r="G9" s="88" t="s">
        <v>31</v>
      </c>
      <c r="H9" s="88" t="s">
        <v>31</v>
      </c>
      <c r="I9" s="88" t="s">
        <v>31</v>
      </c>
      <c r="J9" s="88" t="s">
        <v>31</v>
      </c>
      <c r="K9" s="88" t="s">
        <v>31</v>
      </c>
      <c r="L9" s="88" t="s">
        <v>31</v>
      </c>
    </row>
    <row r="10" spans="1:12">
      <c r="A10" s="88">
        <v>6</v>
      </c>
      <c r="B10" s="88" t="s">
        <v>432</v>
      </c>
      <c r="C10" s="88">
        <v>26</v>
      </c>
      <c r="D10" s="88">
        <v>78</v>
      </c>
      <c r="E10" s="88">
        <v>63</v>
      </c>
      <c r="F10" s="88">
        <v>189</v>
      </c>
      <c r="G10" s="88" t="s">
        <v>31</v>
      </c>
      <c r="H10" s="88" t="s">
        <v>31</v>
      </c>
      <c r="I10" s="88" t="s">
        <v>31</v>
      </c>
      <c r="J10" s="88" t="s">
        <v>31</v>
      </c>
      <c r="K10" s="88">
        <v>89</v>
      </c>
      <c r="L10" s="88">
        <v>267</v>
      </c>
    </row>
    <row r="11" spans="1:12">
      <c r="A11" s="88">
        <v>7</v>
      </c>
      <c r="B11" s="88" t="s">
        <v>433</v>
      </c>
      <c r="C11" s="88" t="s">
        <v>31</v>
      </c>
      <c r="D11" s="88" t="s">
        <v>31</v>
      </c>
      <c r="E11" s="88" t="s">
        <v>31</v>
      </c>
      <c r="F11" s="88" t="s">
        <v>31</v>
      </c>
      <c r="G11" s="88" t="s">
        <v>31</v>
      </c>
      <c r="H11" s="88" t="s">
        <v>31</v>
      </c>
      <c r="I11" s="88" t="s">
        <v>31</v>
      </c>
      <c r="J11" s="88" t="s">
        <v>31</v>
      </c>
      <c r="K11" s="88" t="s">
        <v>31</v>
      </c>
      <c r="L11" s="88" t="s">
        <v>31</v>
      </c>
    </row>
    <row r="12" spans="1:12">
      <c r="A12" s="88">
        <v>8</v>
      </c>
      <c r="B12" s="88" t="s">
        <v>434</v>
      </c>
      <c r="C12" s="88" t="s">
        <v>31</v>
      </c>
      <c r="D12" s="88" t="s">
        <v>31</v>
      </c>
      <c r="E12" s="88" t="s">
        <v>31</v>
      </c>
      <c r="F12" s="88" t="s">
        <v>31</v>
      </c>
      <c r="G12" s="88" t="s">
        <v>31</v>
      </c>
      <c r="H12" s="88" t="s">
        <v>31</v>
      </c>
      <c r="I12" s="88" t="s">
        <v>31</v>
      </c>
      <c r="J12" s="88" t="s">
        <v>31</v>
      </c>
      <c r="K12" s="88" t="s">
        <v>31</v>
      </c>
      <c r="L12" s="88" t="s">
        <v>31</v>
      </c>
    </row>
    <row r="13" spans="1:12">
      <c r="A13" s="304">
        <v>9</v>
      </c>
      <c r="B13" s="304" t="s">
        <v>435</v>
      </c>
      <c r="C13" s="88" t="s">
        <v>31</v>
      </c>
      <c r="D13" s="88" t="s">
        <v>31</v>
      </c>
      <c r="E13" s="88">
        <v>65</v>
      </c>
      <c r="F13" s="88">
        <v>195</v>
      </c>
      <c r="G13" s="88">
        <v>12</v>
      </c>
      <c r="H13" s="88">
        <v>24</v>
      </c>
      <c r="I13" s="88">
        <v>4</v>
      </c>
      <c r="J13" s="88">
        <v>4</v>
      </c>
      <c r="K13" s="88">
        <v>81</v>
      </c>
      <c r="L13" s="88">
        <v>223</v>
      </c>
    </row>
    <row r="14" spans="1:12">
      <c r="A14" s="318"/>
      <c r="B14" s="318"/>
      <c r="C14" s="88">
        <v>37</v>
      </c>
      <c r="D14" s="88">
        <v>111</v>
      </c>
      <c r="E14" s="88">
        <v>28</v>
      </c>
      <c r="F14" s="88">
        <v>84</v>
      </c>
      <c r="G14" s="88">
        <v>4</v>
      </c>
      <c r="H14" s="88">
        <v>8</v>
      </c>
      <c r="I14" s="88">
        <v>8</v>
      </c>
      <c r="J14" s="88">
        <v>8</v>
      </c>
      <c r="K14" s="88">
        <v>77</v>
      </c>
      <c r="L14" s="88">
        <v>217</v>
      </c>
    </row>
    <row r="15" spans="1:12">
      <c r="A15" s="305"/>
      <c r="B15" s="305"/>
      <c r="C15" s="88">
        <v>24</v>
      </c>
      <c r="D15" s="88">
        <v>72</v>
      </c>
      <c r="E15" s="88">
        <v>37</v>
      </c>
      <c r="F15" s="88">
        <v>111</v>
      </c>
      <c r="G15" s="88">
        <v>5</v>
      </c>
      <c r="H15" s="88">
        <v>20</v>
      </c>
      <c r="I15" s="88">
        <v>2</v>
      </c>
      <c r="J15" s="88">
        <v>4</v>
      </c>
      <c r="K15" s="88">
        <v>78</v>
      </c>
      <c r="L15" s="88">
        <v>207</v>
      </c>
    </row>
    <row r="16" spans="1:12">
      <c r="A16" s="88">
        <v>10</v>
      </c>
      <c r="B16" s="88" t="s">
        <v>436</v>
      </c>
      <c r="C16" s="88" t="s">
        <v>31</v>
      </c>
      <c r="D16" s="88" t="s">
        <v>31</v>
      </c>
      <c r="E16" s="88" t="s">
        <v>31</v>
      </c>
      <c r="F16" s="88" t="s">
        <v>31</v>
      </c>
      <c r="G16" s="88" t="s">
        <v>31</v>
      </c>
      <c r="H16" s="88" t="s">
        <v>31</v>
      </c>
      <c r="I16" s="88" t="s">
        <v>31</v>
      </c>
      <c r="J16" s="88" t="s">
        <v>31</v>
      </c>
      <c r="K16" s="88" t="s">
        <v>31</v>
      </c>
      <c r="L16" s="88" t="s">
        <v>31</v>
      </c>
    </row>
    <row r="17" spans="1:12">
      <c r="A17" s="88">
        <v>11</v>
      </c>
      <c r="B17" s="88" t="s">
        <v>437</v>
      </c>
      <c r="C17" s="88">
        <v>52</v>
      </c>
      <c r="D17" s="88">
        <v>156</v>
      </c>
      <c r="E17" s="88">
        <v>67</v>
      </c>
      <c r="F17" s="88">
        <v>201</v>
      </c>
      <c r="G17" s="88">
        <v>5</v>
      </c>
      <c r="H17" s="88">
        <v>15</v>
      </c>
      <c r="I17" s="88">
        <v>3</v>
      </c>
      <c r="J17" s="88">
        <v>6</v>
      </c>
      <c r="K17" s="88">
        <v>127</v>
      </c>
      <c r="L17" s="88">
        <v>378</v>
      </c>
    </row>
    <row r="18" spans="1:12">
      <c r="A18" s="88">
        <v>12</v>
      </c>
      <c r="B18" s="88" t="s">
        <v>438</v>
      </c>
      <c r="C18" s="88" t="s">
        <v>31</v>
      </c>
      <c r="D18" s="88" t="s">
        <v>31</v>
      </c>
      <c r="E18" s="88" t="s">
        <v>31</v>
      </c>
      <c r="F18" s="88" t="s">
        <v>31</v>
      </c>
      <c r="G18" s="88" t="s">
        <v>31</v>
      </c>
      <c r="H18" s="88" t="s">
        <v>31</v>
      </c>
      <c r="I18" s="88" t="s">
        <v>31</v>
      </c>
      <c r="J18" s="88" t="s">
        <v>31</v>
      </c>
      <c r="K18" s="88" t="s">
        <v>31</v>
      </c>
      <c r="L18" s="88" t="s">
        <v>31</v>
      </c>
    </row>
    <row r="19" spans="1:12">
      <c r="A19" s="304">
        <v>13</v>
      </c>
      <c r="B19" s="304" t="s">
        <v>439</v>
      </c>
      <c r="C19" s="88">
        <v>15</v>
      </c>
      <c r="D19" s="88">
        <v>45</v>
      </c>
      <c r="E19" s="88">
        <v>35</v>
      </c>
      <c r="F19" s="88">
        <v>105</v>
      </c>
      <c r="G19" s="88">
        <v>8</v>
      </c>
      <c r="H19" s="88">
        <v>16</v>
      </c>
      <c r="I19" s="88" t="s">
        <v>31</v>
      </c>
      <c r="J19" s="88" t="s">
        <v>31</v>
      </c>
      <c r="K19" s="88">
        <v>58</v>
      </c>
      <c r="L19" s="88">
        <v>166</v>
      </c>
    </row>
    <row r="20" spans="1:12">
      <c r="A20" s="305"/>
      <c r="B20" s="305"/>
      <c r="C20" s="88">
        <v>17</v>
      </c>
      <c r="D20" s="88">
        <v>51</v>
      </c>
      <c r="E20" s="88">
        <v>162</v>
      </c>
      <c r="F20" s="88">
        <v>486</v>
      </c>
      <c r="G20" s="88">
        <v>8</v>
      </c>
      <c r="H20" s="88">
        <v>16</v>
      </c>
      <c r="I20" s="88" t="s">
        <v>31</v>
      </c>
      <c r="J20" s="88" t="s">
        <v>31</v>
      </c>
      <c r="K20" s="88">
        <v>187</v>
      </c>
      <c r="L20" s="88">
        <v>553</v>
      </c>
    </row>
    <row r="21" spans="1:12">
      <c r="A21" s="88">
        <v>14</v>
      </c>
      <c r="B21" s="88" t="s">
        <v>440</v>
      </c>
      <c r="C21" s="88" t="s">
        <v>31</v>
      </c>
      <c r="D21" s="88" t="s">
        <v>31</v>
      </c>
      <c r="E21" s="88" t="s">
        <v>31</v>
      </c>
      <c r="F21" s="88" t="s">
        <v>31</v>
      </c>
      <c r="G21" s="88" t="s">
        <v>31</v>
      </c>
      <c r="H21" s="88" t="s">
        <v>31</v>
      </c>
      <c r="I21" s="88" t="s">
        <v>31</v>
      </c>
      <c r="J21" s="88" t="s">
        <v>31</v>
      </c>
      <c r="K21" s="88" t="s">
        <v>31</v>
      </c>
      <c r="L21" s="88" t="s">
        <v>31</v>
      </c>
    </row>
    <row r="22" spans="1:12">
      <c r="A22" s="88">
        <v>15</v>
      </c>
      <c r="B22" s="88" t="s">
        <v>441</v>
      </c>
      <c r="C22" s="88">
        <v>18</v>
      </c>
      <c r="D22" s="88">
        <v>54</v>
      </c>
      <c r="E22" s="88">
        <v>57</v>
      </c>
      <c r="F22" s="88">
        <v>171</v>
      </c>
      <c r="G22" s="88" t="s">
        <v>31</v>
      </c>
      <c r="H22" s="88" t="s">
        <v>31</v>
      </c>
      <c r="I22" s="88" t="s">
        <v>31</v>
      </c>
      <c r="J22" s="88" t="s">
        <v>31</v>
      </c>
      <c r="K22" s="88">
        <v>75</v>
      </c>
      <c r="L22" s="88">
        <v>225</v>
      </c>
    </row>
    <row r="23" spans="1:12">
      <c r="A23" s="88">
        <v>16</v>
      </c>
      <c r="B23" s="88" t="s">
        <v>442</v>
      </c>
      <c r="C23" s="88" t="s">
        <v>31</v>
      </c>
      <c r="D23" s="88" t="s">
        <v>31</v>
      </c>
      <c r="E23" s="88" t="s">
        <v>31</v>
      </c>
      <c r="F23" s="88" t="s">
        <v>31</v>
      </c>
      <c r="G23" s="88" t="s">
        <v>31</v>
      </c>
      <c r="H23" s="88" t="s">
        <v>31</v>
      </c>
      <c r="I23" s="88" t="s">
        <v>31</v>
      </c>
      <c r="J23" s="88" t="s">
        <v>31</v>
      </c>
      <c r="K23" s="88" t="s">
        <v>31</v>
      </c>
      <c r="L23" s="88" t="s">
        <v>31</v>
      </c>
    </row>
    <row r="24" spans="1:12">
      <c r="A24" s="88">
        <v>17</v>
      </c>
      <c r="B24" s="88" t="s">
        <v>443</v>
      </c>
      <c r="C24" s="88">
        <v>28</v>
      </c>
      <c r="D24" s="88">
        <v>84</v>
      </c>
      <c r="E24" s="88">
        <v>78</v>
      </c>
      <c r="F24" s="88">
        <v>234</v>
      </c>
      <c r="G24" s="88">
        <v>4</v>
      </c>
      <c r="H24" s="88">
        <v>20</v>
      </c>
      <c r="I24" s="88" t="s">
        <v>31</v>
      </c>
      <c r="J24" s="88" t="s">
        <v>31</v>
      </c>
      <c r="K24" s="88">
        <v>110</v>
      </c>
      <c r="L24" s="88">
        <v>338</v>
      </c>
    </row>
    <row r="25" spans="1:12">
      <c r="A25" s="88">
        <v>18</v>
      </c>
      <c r="B25" s="88" t="s">
        <v>444</v>
      </c>
      <c r="C25" s="88" t="s">
        <v>31</v>
      </c>
      <c r="D25" s="88" t="s">
        <v>31</v>
      </c>
      <c r="E25" s="88" t="s">
        <v>31</v>
      </c>
      <c r="F25" s="88" t="s">
        <v>31</v>
      </c>
      <c r="G25" s="88" t="s">
        <v>31</v>
      </c>
      <c r="H25" s="88" t="s">
        <v>31</v>
      </c>
      <c r="I25" s="88" t="s">
        <v>31</v>
      </c>
      <c r="J25" s="88" t="s">
        <v>31</v>
      </c>
      <c r="K25" s="88" t="s">
        <v>31</v>
      </c>
      <c r="L25" s="88" t="s">
        <v>31</v>
      </c>
    </row>
    <row r="26" spans="1:12">
      <c r="A26" s="88">
        <v>19</v>
      </c>
      <c r="B26" s="88" t="s">
        <v>445</v>
      </c>
      <c r="C26" s="88" t="s">
        <v>31</v>
      </c>
      <c r="D26" s="88" t="s">
        <v>31</v>
      </c>
      <c r="E26" s="88" t="s">
        <v>31</v>
      </c>
      <c r="F26" s="88" t="s">
        <v>31</v>
      </c>
      <c r="G26" s="88" t="s">
        <v>31</v>
      </c>
      <c r="H26" s="88" t="s">
        <v>31</v>
      </c>
      <c r="I26" s="88" t="s">
        <v>31</v>
      </c>
      <c r="J26" s="88" t="s">
        <v>31</v>
      </c>
      <c r="K26" s="88" t="s">
        <v>31</v>
      </c>
      <c r="L26" s="88" t="s">
        <v>31</v>
      </c>
    </row>
    <row r="27" spans="1:12">
      <c r="A27" s="88">
        <v>20</v>
      </c>
      <c r="B27" s="88" t="s">
        <v>446</v>
      </c>
      <c r="C27" s="88">
        <v>90</v>
      </c>
      <c r="D27" s="88">
        <v>270</v>
      </c>
      <c r="E27" s="88">
        <v>87</v>
      </c>
      <c r="F27" s="88">
        <v>261</v>
      </c>
      <c r="G27" s="88" t="s">
        <v>31</v>
      </c>
      <c r="H27" s="88" t="s">
        <v>31</v>
      </c>
      <c r="I27" s="88" t="s">
        <v>31</v>
      </c>
      <c r="J27" s="88" t="s">
        <v>31</v>
      </c>
      <c r="K27" s="88">
        <v>177</v>
      </c>
      <c r="L27" s="88">
        <v>531</v>
      </c>
    </row>
    <row r="28" spans="1:12">
      <c r="A28" s="88">
        <v>21</v>
      </c>
      <c r="B28" s="88" t="s">
        <v>447</v>
      </c>
      <c r="C28" s="88" t="s">
        <v>31</v>
      </c>
      <c r="D28" s="88" t="s">
        <v>31</v>
      </c>
      <c r="E28" s="88" t="s">
        <v>31</v>
      </c>
      <c r="F28" s="88" t="s">
        <v>31</v>
      </c>
      <c r="G28" s="88" t="s">
        <v>31</v>
      </c>
      <c r="H28" s="88" t="s">
        <v>31</v>
      </c>
      <c r="I28" s="88" t="s">
        <v>31</v>
      </c>
      <c r="J28" s="88" t="s">
        <v>31</v>
      </c>
      <c r="K28" s="88" t="s">
        <v>31</v>
      </c>
      <c r="L28" s="88" t="s">
        <v>31</v>
      </c>
    </row>
    <row r="29" spans="1:12">
      <c r="A29" s="88">
        <v>22</v>
      </c>
      <c r="B29" s="88" t="s">
        <v>448</v>
      </c>
      <c r="C29" s="88">
        <v>71</v>
      </c>
      <c r="D29" s="88">
        <v>213</v>
      </c>
      <c r="E29" s="88">
        <v>122</v>
      </c>
      <c r="F29" s="88">
        <v>366</v>
      </c>
      <c r="G29" s="88" t="s">
        <v>31</v>
      </c>
      <c r="H29" s="88" t="s">
        <v>31</v>
      </c>
      <c r="I29" s="88" t="s">
        <v>31</v>
      </c>
      <c r="J29" s="88" t="s">
        <v>31</v>
      </c>
      <c r="K29" s="88">
        <v>193</v>
      </c>
      <c r="L29" s="88">
        <v>579</v>
      </c>
    </row>
    <row r="30" spans="1:12">
      <c r="A30" s="88">
        <v>23</v>
      </c>
      <c r="B30" s="88" t="s">
        <v>449</v>
      </c>
      <c r="C30" s="88" t="s">
        <v>31</v>
      </c>
      <c r="D30" s="88" t="s">
        <v>31</v>
      </c>
      <c r="E30" s="88" t="s">
        <v>31</v>
      </c>
      <c r="F30" s="88" t="s">
        <v>31</v>
      </c>
      <c r="G30" s="88" t="s">
        <v>31</v>
      </c>
      <c r="H30" s="88" t="s">
        <v>31</v>
      </c>
      <c r="I30" s="88" t="s">
        <v>31</v>
      </c>
      <c r="J30" s="88" t="s">
        <v>31</v>
      </c>
      <c r="K30" s="88" t="s">
        <v>31</v>
      </c>
      <c r="L30" s="88" t="s">
        <v>31</v>
      </c>
    </row>
    <row r="31" spans="1:12">
      <c r="A31" s="88">
        <v>24</v>
      </c>
      <c r="B31" s="88" t="s">
        <v>450</v>
      </c>
      <c r="C31" s="88">
        <v>43</v>
      </c>
      <c r="D31" s="88">
        <v>129</v>
      </c>
      <c r="E31" s="88">
        <v>63</v>
      </c>
      <c r="F31" s="88">
        <v>189</v>
      </c>
      <c r="G31" s="88" t="s">
        <v>31</v>
      </c>
      <c r="H31" s="88" t="s">
        <v>31</v>
      </c>
      <c r="I31" s="88" t="s">
        <v>31</v>
      </c>
      <c r="J31" s="88" t="s">
        <v>31</v>
      </c>
      <c r="K31" s="88">
        <v>106</v>
      </c>
      <c r="L31" s="88">
        <v>318</v>
      </c>
    </row>
    <row r="32" spans="1:12">
      <c r="A32" s="88">
        <v>25</v>
      </c>
      <c r="B32" s="88" t="s">
        <v>451</v>
      </c>
      <c r="C32" s="88" t="s">
        <v>31</v>
      </c>
      <c r="D32" s="88" t="s">
        <v>31</v>
      </c>
      <c r="E32" s="88" t="s">
        <v>31</v>
      </c>
      <c r="F32" s="88" t="s">
        <v>31</v>
      </c>
      <c r="G32" s="88" t="s">
        <v>31</v>
      </c>
      <c r="H32" s="88" t="s">
        <v>31</v>
      </c>
      <c r="I32" s="88" t="s">
        <v>31</v>
      </c>
      <c r="J32" s="88" t="s">
        <v>31</v>
      </c>
      <c r="K32" s="88" t="s">
        <v>31</v>
      </c>
      <c r="L32" s="88" t="s">
        <v>31</v>
      </c>
    </row>
    <row r="33" spans="1:12">
      <c r="A33" s="88">
        <v>26</v>
      </c>
      <c r="B33" s="88" t="s">
        <v>452</v>
      </c>
      <c r="C33" s="88" t="s">
        <v>31</v>
      </c>
      <c r="D33" s="88" t="s">
        <v>31</v>
      </c>
      <c r="E33" s="88" t="s">
        <v>31</v>
      </c>
      <c r="F33" s="88" t="s">
        <v>31</v>
      </c>
      <c r="G33" s="88" t="s">
        <v>31</v>
      </c>
      <c r="H33" s="88" t="s">
        <v>31</v>
      </c>
      <c r="I33" s="88" t="s">
        <v>31</v>
      </c>
      <c r="J33" s="88" t="s">
        <v>31</v>
      </c>
      <c r="K33" s="88" t="s">
        <v>31</v>
      </c>
      <c r="L33" s="88" t="s">
        <v>31</v>
      </c>
    </row>
    <row r="34" spans="1:12">
      <c r="A34" s="88">
        <v>27</v>
      </c>
      <c r="B34" s="88" t="s">
        <v>453</v>
      </c>
      <c r="C34" s="88" t="s">
        <v>31</v>
      </c>
      <c r="D34" s="88" t="s">
        <v>31</v>
      </c>
      <c r="E34" s="88" t="s">
        <v>31</v>
      </c>
      <c r="F34" s="88" t="s">
        <v>31</v>
      </c>
      <c r="G34" s="88" t="s">
        <v>31</v>
      </c>
      <c r="H34" s="88" t="s">
        <v>31</v>
      </c>
      <c r="I34" s="88" t="s">
        <v>31</v>
      </c>
      <c r="J34" s="88" t="s">
        <v>31</v>
      </c>
      <c r="K34" s="88" t="s">
        <v>31</v>
      </c>
      <c r="L34" s="88" t="s">
        <v>31</v>
      </c>
    </row>
    <row r="35" spans="1:12">
      <c r="A35" s="304">
        <v>28</v>
      </c>
      <c r="B35" s="304" t="s">
        <v>454</v>
      </c>
      <c r="C35" s="88">
        <v>96</v>
      </c>
      <c r="D35" s="88">
        <v>288</v>
      </c>
      <c r="E35" s="88">
        <v>64</v>
      </c>
      <c r="F35" s="88">
        <v>192</v>
      </c>
      <c r="G35" s="88">
        <v>9</v>
      </c>
      <c r="H35" s="88">
        <v>18</v>
      </c>
      <c r="I35" s="88">
        <v>21</v>
      </c>
      <c r="J35" s="88">
        <v>42</v>
      </c>
      <c r="K35" s="88">
        <v>190</v>
      </c>
      <c r="L35" s="88">
        <v>540</v>
      </c>
    </row>
    <row r="36" spans="1:12">
      <c r="A36" s="305"/>
      <c r="B36" s="305"/>
      <c r="C36" s="88">
        <v>19</v>
      </c>
      <c r="D36" s="88">
        <v>57</v>
      </c>
      <c r="E36" s="88">
        <v>36</v>
      </c>
      <c r="F36" s="88">
        <v>108</v>
      </c>
      <c r="G36" s="88" t="s">
        <v>31</v>
      </c>
      <c r="H36" s="88" t="s">
        <v>31</v>
      </c>
      <c r="I36" s="88" t="s">
        <v>31</v>
      </c>
      <c r="J36" s="88" t="s">
        <v>31</v>
      </c>
      <c r="K36" s="88">
        <v>55</v>
      </c>
      <c r="L36" s="88">
        <v>165</v>
      </c>
    </row>
    <row r="37" spans="1:12">
      <c r="A37" s="88">
        <v>29</v>
      </c>
      <c r="B37" s="88" t="s">
        <v>455</v>
      </c>
      <c r="C37" s="88" t="s">
        <v>31</v>
      </c>
      <c r="D37" s="88" t="s">
        <v>31</v>
      </c>
      <c r="E37" s="88" t="s">
        <v>31</v>
      </c>
      <c r="F37" s="88" t="s">
        <v>31</v>
      </c>
      <c r="G37" s="88" t="s">
        <v>31</v>
      </c>
      <c r="H37" s="88" t="s">
        <v>31</v>
      </c>
      <c r="I37" s="88" t="s">
        <v>31</v>
      </c>
      <c r="J37" s="88" t="s">
        <v>31</v>
      </c>
      <c r="K37" s="88" t="s">
        <v>31</v>
      </c>
      <c r="L37" s="88" t="s">
        <v>31</v>
      </c>
    </row>
    <row r="38" spans="1:12">
      <c r="A38" s="88">
        <v>30</v>
      </c>
      <c r="B38" s="88" t="s">
        <v>456</v>
      </c>
      <c r="C38" s="88">
        <v>123</v>
      </c>
      <c r="D38" s="88">
        <v>369</v>
      </c>
      <c r="E38" s="88" t="s">
        <v>31</v>
      </c>
      <c r="F38" s="88" t="s">
        <v>31</v>
      </c>
      <c r="G38" s="88">
        <v>1</v>
      </c>
      <c r="H38" s="88">
        <v>2</v>
      </c>
      <c r="I38" s="88" t="s">
        <v>31</v>
      </c>
      <c r="J38" s="88" t="s">
        <v>31</v>
      </c>
      <c r="K38" s="88">
        <v>124</v>
      </c>
      <c r="L38" s="88">
        <v>371</v>
      </c>
    </row>
    <row r="39" spans="1:12">
      <c r="A39" s="88">
        <v>31</v>
      </c>
      <c r="B39" s="88" t="s">
        <v>457</v>
      </c>
      <c r="C39" s="88">
        <v>20</v>
      </c>
      <c r="D39" s="88">
        <v>60</v>
      </c>
      <c r="E39" s="88">
        <v>26</v>
      </c>
      <c r="F39" s="88">
        <v>78</v>
      </c>
      <c r="G39" s="88">
        <v>1</v>
      </c>
      <c r="H39" s="88">
        <v>2</v>
      </c>
      <c r="I39" s="88" t="s">
        <v>31</v>
      </c>
      <c r="J39" s="88" t="s">
        <v>31</v>
      </c>
      <c r="K39" s="88">
        <v>47</v>
      </c>
      <c r="L39" s="88">
        <v>140</v>
      </c>
    </row>
    <row r="40" spans="1:12" ht="15" customHeight="1">
      <c r="A40" s="125"/>
      <c r="B40" s="7" t="s">
        <v>6</v>
      </c>
      <c r="C40" s="126">
        <v>749</v>
      </c>
      <c r="D40" s="126">
        <v>2287</v>
      </c>
      <c r="E40" s="126">
        <v>1137</v>
      </c>
      <c r="F40" s="126">
        <v>3425</v>
      </c>
      <c r="G40" s="126">
        <v>59</v>
      </c>
      <c r="H40" s="126">
        <v>145</v>
      </c>
      <c r="I40" s="126">
        <v>38</v>
      </c>
      <c r="J40" s="126">
        <v>64</v>
      </c>
      <c r="K40" s="126">
        <v>1993</v>
      </c>
      <c r="L40" s="126">
        <v>5927</v>
      </c>
    </row>
    <row r="42" spans="1:12" ht="13.5" customHeight="1">
      <c r="B42" s="127" t="s">
        <v>9</v>
      </c>
      <c r="C42" s="125">
        <f t="shared" ref="C42:L42" si="0">C40/31</f>
        <v>24.161290322580644</v>
      </c>
      <c r="D42" s="129">
        <f t="shared" si="0"/>
        <v>73.774193548387103</v>
      </c>
      <c r="E42" s="125">
        <f t="shared" si="0"/>
        <v>36.677419354838712</v>
      </c>
      <c r="F42" s="130">
        <f t="shared" si="0"/>
        <v>110.48387096774194</v>
      </c>
      <c r="G42" s="125">
        <f t="shared" si="0"/>
        <v>1.903225806451613</v>
      </c>
      <c r="H42" s="131">
        <f t="shared" si="0"/>
        <v>4.67741935483871</v>
      </c>
      <c r="I42" s="125">
        <f t="shared" si="0"/>
        <v>1.2258064516129032</v>
      </c>
      <c r="J42" s="132">
        <f t="shared" si="0"/>
        <v>2.064516129032258</v>
      </c>
      <c r="K42" s="125">
        <f t="shared" si="0"/>
        <v>64.290322580645167</v>
      </c>
      <c r="L42" s="133">
        <f t="shared" si="0"/>
        <v>191.19354838709677</v>
      </c>
    </row>
    <row r="48" spans="1:12" ht="31.5" customHeight="1">
      <c r="A48" s="329" t="s">
        <v>458</v>
      </c>
      <c r="B48" s="330"/>
      <c r="C48" s="330"/>
      <c r="D48" s="330"/>
      <c r="E48" s="330"/>
      <c r="F48" s="331"/>
    </row>
    <row r="49" spans="1:6">
      <c r="A49" s="318" t="s">
        <v>0</v>
      </c>
      <c r="B49" s="318" t="s">
        <v>1</v>
      </c>
      <c r="C49" s="319" t="s">
        <v>48</v>
      </c>
      <c r="D49" s="320"/>
      <c r="E49" s="321" t="s">
        <v>74</v>
      </c>
      <c r="F49" s="322"/>
    </row>
    <row r="50" spans="1:6">
      <c r="A50" s="305"/>
      <c r="B50" s="305"/>
      <c r="C50" s="121" t="s">
        <v>7</v>
      </c>
      <c r="D50" s="121" t="s">
        <v>8</v>
      </c>
      <c r="E50" s="124" t="s">
        <v>7</v>
      </c>
      <c r="F50" s="124" t="s">
        <v>8</v>
      </c>
    </row>
    <row r="51" spans="1:6">
      <c r="A51" s="88">
        <v>1</v>
      </c>
      <c r="B51" s="88" t="s">
        <v>456</v>
      </c>
      <c r="C51" s="127">
        <v>174</v>
      </c>
      <c r="D51" s="127">
        <v>522</v>
      </c>
      <c r="E51" s="127">
        <v>174</v>
      </c>
      <c r="F51" s="127">
        <v>522</v>
      </c>
    </row>
    <row r="52" spans="1:6">
      <c r="B52" s="7" t="s">
        <v>6</v>
      </c>
      <c r="C52" s="7">
        <v>174</v>
      </c>
      <c r="D52" s="7">
        <v>522</v>
      </c>
      <c r="E52" s="7">
        <v>174</v>
      </c>
      <c r="F52" s="7">
        <v>522</v>
      </c>
    </row>
    <row r="54" spans="1:6">
      <c r="B54" s="127" t="s">
        <v>9</v>
      </c>
      <c r="C54" s="125">
        <f>C52/31</f>
        <v>5.612903225806452</v>
      </c>
      <c r="D54" s="130">
        <f t="shared" ref="D54:F54" si="1">D52/31</f>
        <v>16.838709677419356</v>
      </c>
      <c r="E54" s="125">
        <f t="shared" si="1"/>
        <v>5.612903225806452</v>
      </c>
      <c r="F54" s="133">
        <f t="shared" si="1"/>
        <v>16.838709677419356</v>
      </c>
    </row>
  </sheetData>
  <mergeCells count="19">
    <mergeCell ref="A48:F48"/>
    <mergeCell ref="A49:A50"/>
    <mergeCell ref="B49:B50"/>
    <mergeCell ref="C49:D49"/>
    <mergeCell ref="E49:F49"/>
    <mergeCell ref="A13:A15"/>
    <mergeCell ref="B13:B15"/>
    <mergeCell ref="A19:A20"/>
    <mergeCell ref="B19:B20"/>
    <mergeCell ref="A35:A36"/>
    <mergeCell ref="B35:B36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" bottom="0" header="0.3" footer="0.3"/>
  <pageSetup scale="95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2:M58"/>
  <sheetViews>
    <sheetView topLeftCell="A22" workbookViewId="0">
      <selection activeCell="B56" sqref="B56"/>
    </sheetView>
  </sheetViews>
  <sheetFormatPr defaultRowHeight="15"/>
  <cols>
    <col min="1" max="1" width="6.85546875" customWidth="1"/>
    <col min="2" max="2" width="14.140625" customWidth="1"/>
    <col min="7" max="7" width="8.5703125" customWidth="1"/>
    <col min="8" max="8" width="9.42578125" customWidth="1"/>
    <col min="11" max="11" width="9.140625" customWidth="1"/>
    <col min="14" max="14" width="5.42578125" bestFit="1" customWidth="1"/>
    <col min="15" max="15" width="14.140625" customWidth="1"/>
  </cols>
  <sheetData>
    <row r="2" spans="1:13">
      <c r="A2" s="301" t="s">
        <v>459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3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3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3">
      <c r="A5" s="88">
        <v>1</v>
      </c>
      <c r="B5" s="88" t="s">
        <v>460</v>
      </c>
      <c r="C5" s="88">
        <v>42</v>
      </c>
      <c r="D5" s="88">
        <v>126</v>
      </c>
      <c r="E5" s="88">
        <v>67</v>
      </c>
      <c r="F5" s="88">
        <v>201</v>
      </c>
      <c r="G5" s="88">
        <v>7</v>
      </c>
      <c r="H5" s="88">
        <v>21</v>
      </c>
      <c r="I5" s="88">
        <v>2</v>
      </c>
      <c r="J5" s="88">
        <v>2</v>
      </c>
      <c r="K5" s="88">
        <v>118</v>
      </c>
      <c r="L5" s="88">
        <v>350</v>
      </c>
    </row>
    <row r="6" spans="1:13">
      <c r="A6" s="88">
        <v>2</v>
      </c>
      <c r="B6" s="88" t="s">
        <v>461</v>
      </c>
      <c r="C6" s="88" t="s">
        <v>31</v>
      </c>
      <c r="D6" s="88" t="s">
        <v>31</v>
      </c>
      <c r="E6" s="88" t="s">
        <v>31</v>
      </c>
      <c r="F6" s="88" t="s">
        <v>31</v>
      </c>
      <c r="G6" s="88" t="s">
        <v>31</v>
      </c>
      <c r="H6" s="88" t="s">
        <v>31</v>
      </c>
      <c r="I6" s="88" t="s">
        <v>31</v>
      </c>
      <c r="J6" s="88" t="s">
        <v>31</v>
      </c>
      <c r="K6" s="88" t="s">
        <v>31</v>
      </c>
      <c r="L6" s="88" t="s">
        <v>31</v>
      </c>
    </row>
    <row r="7" spans="1:13">
      <c r="A7" s="88">
        <v>3</v>
      </c>
      <c r="B7" s="88" t="s">
        <v>462</v>
      </c>
      <c r="C7" s="88" t="s">
        <v>31</v>
      </c>
      <c r="D7" s="88" t="s">
        <v>31</v>
      </c>
      <c r="E7" s="88" t="s">
        <v>31</v>
      </c>
      <c r="F7" s="88" t="s">
        <v>31</v>
      </c>
      <c r="G7" s="88" t="s">
        <v>31</v>
      </c>
      <c r="H7" s="88" t="s">
        <v>31</v>
      </c>
      <c r="I7" s="88" t="s">
        <v>31</v>
      </c>
      <c r="J7" s="88" t="s">
        <v>31</v>
      </c>
      <c r="K7" s="88" t="s">
        <v>31</v>
      </c>
      <c r="L7" s="88" t="s">
        <v>31</v>
      </c>
    </row>
    <row r="8" spans="1:13">
      <c r="A8" s="88">
        <v>4</v>
      </c>
      <c r="B8" s="88" t="s">
        <v>463</v>
      </c>
      <c r="C8" s="88">
        <v>43</v>
      </c>
      <c r="D8" s="88">
        <v>129</v>
      </c>
      <c r="E8" s="88">
        <v>56</v>
      </c>
      <c r="F8" s="88">
        <v>168</v>
      </c>
      <c r="G8" s="88">
        <v>11</v>
      </c>
      <c r="H8" s="88">
        <v>33</v>
      </c>
      <c r="I8" s="88" t="s">
        <v>31</v>
      </c>
      <c r="J8" s="88" t="s">
        <v>31</v>
      </c>
      <c r="K8" s="88">
        <v>160</v>
      </c>
      <c r="L8" s="88">
        <v>330</v>
      </c>
    </row>
    <row r="9" spans="1:13">
      <c r="A9" s="88">
        <v>5</v>
      </c>
      <c r="B9" s="88" t="s">
        <v>464</v>
      </c>
      <c r="C9" s="141">
        <v>68</v>
      </c>
      <c r="D9" s="141">
        <v>204</v>
      </c>
      <c r="E9" s="141">
        <v>123</v>
      </c>
      <c r="F9" s="141">
        <v>309</v>
      </c>
      <c r="G9" s="141">
        <v>7</v>
      </c>
      <c r="H9" s="141">
        <v>24</v>
      </c>
      <c r="I9" s="141">
        <v>6</v>
      </c>
      <c r="J9" s="141">
        <v>12</v>
      </c>
      <c r="K9" s="141">
        <v>204</v>
      </c>
      <c r="L9" s="141">
        <v>549</v>
      </c>
    </row>
    <row r="10" spans="1:13">
      <c r="A10" s="88">
        <v>6</v>
      </c>
      <c r="B10" s="88" t="s">
        <v>465</v>
      </c>
      <c r="C10" s="88" t="s">
        <v>31</v>
      </c>
      <c r="D10" s="88" t="s">
        <v>31</v>
      </c>
      <c r="E10" s="88" t="s">
        <v>31</v>
      </c>
      <c r="F10" s="88" t="s">
        <v>31</v>
      </c>
      <c r="G10" s="88" t="s">
        <v>31</v>
      </c>
      <c r="H10" s="88" t="s">
        <v>31</v>
      </c>
      <c r="I10" s="88" t="s">
        <v>31</v>
      </c>
      <c r="J10" s="88" t="s">
        <v>31</v>
      </c>
      <c r="K10" s="88" t="s">
        <v>31</v>
      </c>
      <c r="L10" s="88" t="s">
        <v>31</v>
      </c>
    </row>
    <row r="11" spans="1:13">
      <c r="A11" s="88">
        <v>7</v>
      </c>
      <c r="B11" s="88" t="s">
        <v>466</v>
      </c>
      <c r="C11" s="88">
        <v>84</v>
      </c>
      <c r="D11" s="88">
        <v>252</v>
      </c>
      <c r="E11" s="88">
        <v>70</v>
      </c>
      <c r="F11" s="88">
        <v>210</v>
      </c>
      <c r="G11" s="88">
        <v>8</v>
      </c>
      <c r="H11" s="88">
        <v>36</v>
      </c>
      <c r="I11" s="88">
        <v>1</v>
      </c>
      <c r="J11" s="88">
        <v>2</v>
      </c>
      <c r="K11" s="88">
        <v>163</v>
      </c>
      <c r="L11" s="88">
        <v>500</v>
      </c>
    </row>
    <row r="12" spans="1:13">
      <c r="A12" s="88">
        <v>8</v>
      </c>
      <c r="B12" s="88" t="s">
        <v>467</v>
      </c>
      <c r="C12" s="88">
        <v>96</v>
      </c>
      <c r="D12" s="88">
        <v>288</v>
      </c>
      <c r="E12" s="88">
        <v>70</v>
      </c>
      <c r="F12" s="88">
        <v>210</v>
      </c>
      <c r="G12" s="88">
        <v>7</v>
      </c>
      <c r="H12" s="88">
        <v>30</v>
      </c>
      <c r="I12" s="88">
        <v>6</v>
      </c>
      <c r="J12" s="88">
        <v>12</v>
      </c>
      <c r="K12" s="88"/>
      <c r="L12" s="88"/>
    </row>
    <row r="13" spans="1:13">
      <c r="A13" s="88">
        <v>9</v>
      </c>
      <c r="B13" s="88" t="s">
        <v>468</v>
      </c>
      <c r="C13" s="88" t="s">
        <v>31</v>
      </c>
      <c r="D13" s="88" t="s">
        <v>31</v>
      </c>
      <c r="E13" s="88" t="s">
        <v>31</v>
      </c>
      <c r="F13" s="88" t="s">
        <v>31</v>
      </c>
      <c r="G13" s="88" t="s">
        <v>31</v>
      </c>
      <c r="H13" s="88" t="s">
        <v>31</v>
      </c>
      <c r="I13" s="88" t="s">
        <v>31</v>
      </c>
      <c r="J13" s="88" t="s">
        <v>31</v>
      </c>
      <c r="K13" s="88" t="s">
        <v>31</v>
      </c>
      <c r="L13" s="88" t="s">
        <v>31</v>
      </c>
    </row>
    <row r="14" spans="1:13">
      <c r="A14" s="88">
        <v>10</v>
      </c>
      <c r="B14" s="88" t="s">
        <v>469</v>
      </c>
      <c r="C14" s="141">
        <v>82</v>
      </c>
      <c r="D14" s="141">
        <v>246</v>
      </c>
      <c r="E14" s="141">
        <v>94</v>
      </c>
      <c r="F14" s="141">
        <v>282</v>
      </c>
      <c r="G14" s="141">
        <v>8</v>
      </c>
      <c r="H14" s="141">
        <v>16</v>
      </c>
      <c r="I14" s="141" t="s">
        <v>31</v>
      </c>
      <c r="J14" s="141" t="s">
        <v>31</v>
      </c>
      <c r="K14" s="148">
        <v>184</v>
      </c>
      <c r="L14" s="149">
        <v>544</v>
      </c>
      <c r="M14" s="150"/>
    </row>
    <row r="15" spans="1:13">
      <c r="A15" s="88">
        <v>11</v>
      </c>
      <c r="B15" s="88" t="s">
        <v>470</v>
      </c>
      <c r="C15" s="88" t="s">
        <v>31</v>
      </c>
      <c r="D15" s="88" t="s">
        <v>31</v>
      </c>
      <c r="E15" s="88" t="s">
        <v>31</v>
      </c>
      <c r="F15" s="88" t="s">
        <v>31</v>
      </c>
      <c r="G15" s="88" t="s">
        <v>31</v>
      </c>
      <c r="H15" s="88" t="s">
        <v>31</v>
      </c>
      <c r="I15" s="88" t="s">
        <v>31</v>
      </c>
      <c r="J15" s="88" t="s">
        <v>31</v>
      </c>
      <c r="K15" s="88" t="s">
        <v>31</v>
      </c>
      <c r="L15" s="88" t="s">
        <v>31</v>
      </c>
    </row>
    <row r="16" spans="1:13">
      <c r="A16" s="88">
        <v>12</v>
      </c>
      <c r="B16" s="88" t="s">
        <v>471</v>
      </c>
      <c r="C16" s="88" t="s">
        <v>31</v>
      </c>
      <c r="D16" s="88" t="s">
        <v>31</v>
      </c>
      <c r="E16" s="88" t="s">
        <v>31</v>
      </c>
      <c r="F16" s="88" t="s">
        <v>31</v>
      </c>
      <c r="G16" s="88" t="s">
        <v>31</v>
      </c>
      <c r="H16" s="88" t="s">
        <v>31</v>
      </c>
      <c r="I16" s="88" t="s">
        <v>31</v>
      </c>
      <c r="J16" s="88" t="s">
        <v>31</v>
      </c>
      <c r="K16" s="88" t="s">
        <v>31</v>
      </c>
      <c r="L16" s="88" t="s">
        <v>31</v>
      </c>
    </row>
    <row r="17" spans="1:12">
      <c r="A17" s="88">
        <v>13</v>
      </c>
      <c r="B17" s="88" t="s">
        <v>472</v>
      </c>
      <c r="C17" s="88">
        <v>150</v>
      </c>
      <c r="D17" s="88">
        <v>450</v>
      </c>
      <c r="E17" s="88">
        <v>136</v>
      </c>
      <c r="F17" s="88">
        <v>408</v>
      </c>
      <c r="G17" s="88">
        <v>11</v>
      </c>
      <c r="H17" s="88">
        <v>22</v>
      </c>
      <c r="I17" s="88" t="s">
        <v>31</v>
      </c>
      <c r="J17" s="88" t="s">
        <v>31</v>
      </c>
      <c r="K17" s="88">
        <v>297</v>
      </c>
      <c r="L17" s="88">
        <v>880</v>
      </c>
    </row>
    <row r="18" spans="1:12">
      <c r="A18" s="88">
        <v>14</v>
      </c>
      <c r="B18" s="88" t="s">
        <v>473</v>
      </c>
      <c r="C18" s="88">
        <v>25</v>
      </c>
      <c r="D18" s="88">
        <v>75</v>
      </c>
      <c r="E18" s="88">
        <v>103</v>
      </c>
      <c r="F18" s="88">
        <v>309</v>
      </c>
      <c r="G18" s="88">
        <v>17</v>
      </c>
      <c r="H18" s="88">
        <v>60</v>
      </c>
      <c r="I18" s="88">
        <v>8</v>
      </c>
      <c r="J18" s="88">
        <v>16</v>
      </c>
      <c r="K18" s="88">
        <v>153</v>
      </c>
      <c r="L18" s="88">
        <v>460</v>
      </c>
    </row>
    <row r="19" spans="1:12">
      <c r="A19" s="88">
        <v>15</v>
      </c>
      <c r="B19" s="88" t="s">
        <v>474</v>
      </c>
      <c r="C19" s="88" t="s">
        <v>31</v>
      </c>
      <c r="D19" s="88" t="s">
        <v>31</v>
      </c>
      <c r="E19" s="88" t="s">
        <v>31</v>
      </c>
      <c r="F19" s="88" t="s">
        <v>31</v>
      </c>
      <c r="G19" s="88" t="s">
        <v>31</v>
      </c>
      <c r="H19" s="88" t="s">
        <v>31</v>
      </c>
      <c r="I19" s="88" t="s">
        <v>31</v>
      </c>
      <c r="J19" s="88" t="s">
        <v>31</v>
      </c>
      <c r="K19" s="88" t="s">
        <v>31</v>
      </c>
      <c r="L19" s="88" t="s">
        <v>31</v>
      </c>
    </row>
    <row r="20" spans="1:12">
      <c r="A20" s="88">
        <v>16</v>
      </c>
      <c r="B20" s="88" t="s">
        <v>475</v>
      </c>
      <c r="C20" s="88" t="s">
        <v>31</v>
      </c>
      <c r="D20" s="88" t="s">
        <v>31</v>
      </c>
      <c r="E20" s="88" t="s">
        <v>31</v>
      </c>
      <c r="F20" s="88" t="s">
        <v>31</v>
      </c>
      <c r="G20" s="88" t="s">
        <v>31</v>
      </c>
      <c r="H20" s="88" t="s">
        <v>31</v>
      </c>
      <c r="I20" s="88" t="s">
        <v>31</v>
      </c>
      <c r="J20" s="88" t="s">
        <v>31</v>
      </c>
      <c r="K20" s="88" t="s">
        <v>31</v>
      </c>
      <c r="L20" s="88" t="s">
        <v>31</v>
      </c>
    </row>
    <row r="21" spans="1:12">
      <c r="A21" s="88">
        <v>17</v>
      </c>
      <c r="B21" s="88" t="s">
        <v>476</v>
      </c>
      <c r="C21" s="88" t="s">
        <v>31</v>
      </c>
      <c r="D21" s="88" t="s">
        <v>31</v>
      </c>
      <c r="E21" s="88" t="s">
        <v>31</v>
      </c>
      <c r="F21" s="88" t="s">
        <v>31</v>
      </c>
      <c r="G21" s="88" t="s">
        <v>31</v>
      </c>
      <c r="H21" s="88" t="s">
        <v>31</v>
      </c>
      <c r="I21" s="88" t="s">
        <v>31</v>
      </c>
      <c r="J21" s="88" t="s">
        <v>31</v>
      </c>
      <c r="K21" s="88" t="s">
        <v>31</v>
      </c>
      <c r="L21" s="88" t="s">
        <v>31</v>
      </c>
    </row>
    <row r="22" spans="1:12">
      <c r="A22" s="304">
        <v>18</v>
      </c>
      <c r="B22" s="304" t="s">
        <v>477</v>
      </c>
      <c r="C22" s="88">
        <v>54</v>
      </c>
      <c r="D22" s="88">
        <v>162</v>
      </c>
      <c r="E22" s="88">
        <v>117</v>
      </c>
      <c r="F22" s="88">
        <v>351</v>
      </c>
      <c r="G22" s="88">
        <v>8</v>
      </c>
      <c r="H22" s="88">
        <v>16</v>
      </c>
      <c r="I22" s="88">
        <v>6</v>
      </c>
      <c r="J22" s="88">
        <v>12</v>
      </c>
      <c r="K22" s="88">
        <v>185</v>
      </c>
      <c r="L22" s="88">
        <v>541</v>
      </c>
    </row>
    <row r="23" spans="1:12">
      <c r="A23" s="305"/>
      <c r="B23" s="305"/>
      <c r="C23" s="88">
        <v>30</v>
      </c>
      <c r="D23" s="88">
        <v>90</v>
      </c>
      <c r="E23" s="88">
        <v>60</v>
      </c>
      <c r="F23" s="88">
        <v>180</v>
      </c>
      <c r="G23" s="88">
        <v>20</v>
      </c>
      <c r="H23" s="88">
        <v>40</v>
      </c>
      <c r="I23" s="88">
        <v>10</v>
      </c>
      <c r="J23" s="88">
        <v>20</v>
      </c>
      <c r="K23" s="88">
        <v>120</v>
      </c>
      <c r="L23" s="88">
        <v>330</v>
      </c>
    </row>
    <row r="24" spans="1:12">
      <c r="A24" s="88">
        <v>19</v>
      </c>
      <c r="B24" s="88" t="s">
        <v>478</v>
      </c>
      <c r="C24" s="88" t="s">
        <v>31</v>
      </c>
      <c r="D24" s="88" t="s">
        <v>31</v>
      </c>
      <c r="E24" s="88" t="s">
        <v>31</v>
      </c>
      <c r="F24" s="88" t="s">
        <v>31</v>
      </c>
      <c r="G24" s="88" t="s">
        <v>31</v>
      </c>
      <c r="H24" s="88" t="s">
        <v>31</v>
      </c>
      <c r="I24" s="88" t="s">
        <v>31</v>
      </c>
      <c r="J24" s="88" t="s">
        <v>31</v>
      </c>
      <c r="K24" s="88" t="s">
        <v>31</v>
      </c>
      <c r="L24" s="88" t="s">
        <v>31</v>
      </c>
    </row>
    <row r="25" spans="1:12">
      <c r="A25" s="88">
        <v>20</v>
      </c>
      <c r="B25" s="88" t="s">
        <v>479</v>
      </c>
      <c r="C25" s="88" t="s">
        <v>31</v>
      </c>
      <c r="D25" s="88" t="s">
        <v>31</v>
      </c>
      <c r="E25" s="88" t="s">
        <v>31</v>
      </c>
      <c r="F25" s="88" t="s">
        <v>31</v>
      </c>
      <c r="G25" s="88" t="s">
        <v>31</v>
      </c>
      <c r="H25" s="88" t="s">
        <v>31</v>
      </c>
      <c r="I25" s="88" t="s">
        <v>31</v>
      </c>
      <c r="J25" s="88" t="s">
        <v>31</v>
      </c>
      <c r="K25" s="88" t="s">
        <v>31</v>
      </c>
      <c r="L25" s="88" t="s">
        <v>31</v>
      </c>
    </row>
    <row r="26" spans="1:12">
      <c r="A26" s="88">
        <v>21</v>
      </c>
      <c r="B26" s="88" t="s">
        <v>480</v>
      </c>
      <c r="C26" s="88">
        <v>50</v>
      </c>
      <c r="D26" s="88">
        <v>150</v>
      </c>
      <c r="E26" s="88">
        <v>130</v>
      </c>
      <c r="F26" s="88">
        <v>390</v>
      </c>
      <c r="G26" s="88">
        <v>15</v>
      </c>
      <c r="H26" s="88">
        <v>30</v>
      </c>
      <c r="I26" s="88">
        <v>10</v>
      </c>
      <c r="J26" s="88">
        <v>20</v>
      </c>
      <c r="K26" s="88">
        <v>205</v>
      </c>
      <c r="L26" s="88">
        <v>590</v>
      </c>
    </row>
    <row r="27" spans="1:12">
      <c r="A27" s="88">
        <v>22</v>
      </c>
      <c r="B27" s="88" t="s">
        <v>481</v>
      </c>
      <c r="C27" s="88">
        <v>42</v>
      </c>
      <c r="D27" s="88">
        <v>126</v>
      </c>
      <c r="E27" s="88">
        <v>56</v>
      </c>
      <c r="F27" s="88">
        <v>168</v>
      </c>
      <c r="G27" s="88">
        <v>7</v>
      </c>
      <c r="H27" s="88">
        <v>24</v>
      </c>
      <c r="I27" s="88">
        <v>6</v>
      </c>
      <c r="J27" s="88">
        <v>12</v>
      </c>
      <c r="K27" s="88">
        <v>111</v>
      </c>
      <c r="L27" s="88">
        <v>330</v>
      </c>
    </row>
    <row r="28" spans="1:12">
      <c r="A28" s="88">
        <v>23</v>
      </c>
      <c r="B28" s="88" t="s">
        <v>482</v>
      </c>
      <c r="C28" s="88">
        <v>45</v>
      </c>
      <c r="D28" s="88">
        <v>135</v>
      </c>
      <c r="E28" s="88">
        <v>80</v>
      </c>
      <c r="F28" s="88">
        <v>240</v>
      </c>
      <c r="G28" s="88">
        <v>10</v>
      </c>
      <c r="H28" s="88">
        <v>30</v>
      </c>
      <c r="I28" s="88" t="s">
        <v>31</v>
      </c>
      <c r="J28" s="88" t="s">
        <v>31</v>
      </c>
      <c r="K28" s="88">
        <v>135</v>
      </c>
      <c r="L28" s="88">
        <v>405</v>
      </c>
    </row>
    <row r="29" spans="1:12">
      <c r="A29" s="88">
        <v>24</v>
      </c>
      <c r="B29" s="88" t="s">
        <v>483</v>
      </c>
      <c r="C29" s="88" t="s">
        <v>31</v>
      </c>
      <c r="D29" s="88" t="s">
        <v>31</v>
      </c>
      <c r="E29" s="88" t="s">
        <v>31</v>
      </c>
      <c r="F29" s="88" t="s">
        <v>31</v>
      </c>
      <c r="G29" s="88" t="s">
        <v>31</v>
      </c>
      <c r="H29" s="88" t="s">
        <v>31</v>
      </c>
      <c r="I29" s="88" t="s">
        <v>31</v>
      </c>
      <c r="J29" s="88" t="s">
        <v>31</v>
      </c>
      <c r="K29" s="88" t="s">
        <v>31</v>
      </c>
      <c r="L29" s="88" t="s">
        <v>31</v>
      </c>
    </row>
    <row r="30" spans="1:12">
      <c r="A30" s="88">
        <v>25</v>
      </c>
      <c r="B30" s="88" t="s">
        <v>484</v>
      </c>
      <c r="C30" s="88" t="s">
        <v>31</v>
      </c>
      <c r="D30" s="88" t="s">
        <v>31</v>
      </c>
      <c r="E30" s="88">
        <v>50</v>
      </c>
      <c r="F30" s="88">
        <v>150</v>
      </c>
      <c r="G30" s="88">
        <v>13</v>
      </c>
      <c r="H30" s="88">
        <v>36</v>
      </c>
      <c r="I30" s="88">
        <v>8</v>
      </c>
      <c r="J30" s="88">
        <v>16</v>
      </c>
      <c r="K30" s="88">
        <v>71</v>
      </c>
      <c r="L30" s="88">
        <v>206</v>
      </c>
    </row>
    <row r="31" spans="1:12">
      <c r="A31" s="88">
        <v>26</v>
      </c>
      <c r="B31" s="88" t="s">
        <v>485</v>
      </c>
      <c r="C31" s="88" t="s">
        <v>31</v>
      </c>
      <c r="D31" s="88" t="s">
        <v>31</v>
      </c>
      <c r="E31" s="88" t="s">
        <v>31</v>
      </c>
      <c r="F31" s="88" t="s">
        <v>31</v>
      </c>
      <c r="G31" s="88" t="s">
        <v>31</v>
      </c>
      <c r="H31" s="88" t="s">
        <v>31</v>
      </c>
      <c r="I31" s="88" t="s">
        <v>31</v>
      </c>
      <c r="J31" s="88" t="s">
        <v>31</v>
      </c>
      <c r="K31" s="88" t="s">
        <v>31</v>
      </c>
      <c r="L31" s="88" t="s">
        <v>31</v>
      </c>
    </row>
    <row r="32" spans="1:12">
      <c r="A32" s="88">
        <v>27</v>
      </c>
      <c r="B32" s="88" t="s">
        <v>486</v>
      </c>
      <c r="C32" s="88">
        <v>50</v>
      </c>
      <c r="D32" s="88">
        <v>150</v>
      </c>
      <c r="E32" s="88">
        <v>170</v>
      </c>
      <c r="F32" s="88">
        <v>670</v>
      </c>
      <c r="G32" s="88">
        <v>20</v>
      </c>
      <c r="H32" s="88">
        <v>80</v>
      </c>
      <c r="I32" s="88" t="s">
        <v>31</v>
      </c>
      <c r="J32" s="88" t="s">
        <v>31</v>
      </c>
      <c r="K32" s="88">
        <v>240</v>
      </c>
      <c r="L32" s="88">
        <v>910</v>
      </c>
    </row>
    <row r="33" spans="1:12">
      <c r="A33" s="88">
        <v>28</v>
      </c>
      <c r="B33" s="88" t="s">
        <v>487</v>
      </c>
      <c r="C33" s="88">
        <v>45</v>
      </c>
      <c r="D33" s="88">
        <v>135</v>
      </c>
      <c r="E33" s="88">
        <v>140</v>
      </c>
      <c r="F33" s="88">
        <v>420</v>
      </c>
      <c r="G33" s="88" t="s">
        <v>31</v>
      </c>
      <c r="H33" s="88" t="s">
        <v>31</v>
      </c>
      <c r="I33" s="88" t="s">
        <v>31</v>
      </c>
      <c r="J33" s="88" t="s">
        <v>31</v>
      </c>
      <c r="K33" s="88">
        <v>185</v>
      </c>
      <c r="L33" s="88">
        <v>555</v>
      </c>
    </row>
    <row r="34" spans="1:12">
      <c r="A34" s="88">
        <v>29</v>
      </c>
      <c r="B34" s="88" t="s">
        <v>488</v>
      </c>
      <c r="C34" s="88" t="s">
        <v>31</v>
      </c>
      <c r="D34" s="88" t="s">
        <v>31</v>
      </c>
      <c r="E34" s="88" t="s">
        <v>31</v>
      </c>
      <c r="F34" s="88" t="s">
        <v>31</v>
      </c>
      <c r="G34" s="88" t="s">
        <v>31</v>
      </c>
      <c r="H34" s="88" t="s">
        <v>31</v>
      </c>
      <c r="I34" s="88" t="s">
        <v>31</v>
      </c>
      <c r="J34" s="88" t="s">
        <v>31</v>
      </c>
      <c r="K34" s="88" t="s">
        <v>31</v>
      </c>
      <c r="L34" s="88" t="s">
        <v>31</v>
      </c>
    </row>
    <row r="35" spans="1:12">
      <c r="A35" s="88">
        <v>30</v>
      </c>
      <c r="B35" s="88" t="s">
        <v>489</v>
      </c>
      <c r="C35" s="88">
        <v>20</v>
      </c>
      <c r="D35" s="88">
        <v>60</v>
      </c>
      <c r="E35" s="88">
        <v>102</v>
      </c>
      <c r="F35" s="88">
        <v>306</v>
      </c>
      <c r="G35" s="88">
        <v>10</v>
      </c>
      <c r="H35" s="88">
        <v>24</v>
      </c>
      <c r="I35" s="88" t="s">
        <v>31</v>
      </c>
      <c r="J35" s="88" t="s">
        <v>31</v>
      </c>
      <c r="K35" s="88">
        <v>132</v>
      </c>
      <c r="L35" s="88">
        <v>390</v>
      </c>
    </row>
    <row r="36" spans="1:12">
      <c r="A36" s="88">
        <v>31</v>
      </c>
      <c r="B36" s="88" t="s">
        <v>490</v>
      </c>
      <c r="C36" s="141">
        <v>87</v>
      </c>
      <c r="D36" s="141">
        <v>261</v>
      </c>
      <c r="E36" s="141">
        <v>87</v>
      </c>
      <c r="F36" s="141">
        <v>261</v>
      </c>
      <c r="G36" s="141">
        <v>30</v>
      </c>
      <c r="H36" s="141">
        <v>120</v>
      </c>
      <c r="I36" s="141" t="s">
        <v>31</v>
      </c>
      <c r="J36" s="141" t="s">
        <v>31</v>
      </c>
      <c r="K36" s="141">
        <v>204</v>
      </c>
      <c r="L36" s="141">
        <v>642</v>
      </c>
    </row>
    <row r="37" spans="1:12">
      <c r="A37" s="125"/>
      <c r="B37" s="7" t="s">
        <v>6</v>
      </c>
      <c r="C37" s="126">
        <v>1013</v>
      </c>
      <c r="D37" s="126">
        <v>3039</v>
      </c>
      <c r="E37" s="126">
        <v>1711</v>
      </c>
      <c r="F37" s="126">
        <v>5233</v>
      </c>
      <c r="G37" s="126">
        <v>209</v>
      </c>
      <c r="H37" s="126">
        <v>642</v>
      </c>
      <c r="I37" s="126">
        <v>63</v>
      </c>
      <c r="J37" s="126">
        <v>124</v>
      </c>
      <c r="K37" s="126">
        <v>2867</v>
      </c>
      <c r="L37" s="126">
        <v>8512</v>
      </c>
    </row>
    <row r="39" spans="1:12" s="56" customFormat="1">
      <c r="B39" s="127" t="s">
        <v>9</v>
      </c>
      <c r="C39" s="66">
        <f>C37/31</f>
        <v>32.677419354838712</v>
      </c>
      <c r="D39" s="143">
        <f t="shared" ref="D39:L39" si="0">D37/31</f>
        <v>98.032258064516128</v>
      </c>
      <c r="E39" s="66">
        <f t="shared" si="0"/>
        <v>55.193548387096776</v>
      </c>
      <c r="F39" s="92">
        <f t="shared" si="0"/>
        <v>168.80645161290323</v>
      </c>
      <c r="G39" s="66">
        <f t="shared" si="0"/>
        <v>6.741935483870968</v>
      </c>
      <c r="H39" s="144">
        <f t="shared" si="0"/>
        <v>20.70967741935484</v>
      </c>
      <c r="I39" s="66">
        <f t="shared" si="0"/>
        <v>2.032258064516129</v>
      </c>
      <c r="J39" s="145">
        <f t="shared" si="0"/>
        <v>4</v>
      </c>
      <c r="K39" s="66">
        <f t="shared" si="0"/>
        <v>92.483870967741936</v>
      </c>
      <c r="L39" s="93">
        <f t="shared" si="0"/>
        <v>274.58064516129031</v>
      </c>
    </row>
    <row r="43" spans="1:12">
      <c r="A43" s="315" t="s">
        <v>491</v>
      </c>
      <c r="B43" s="316"/>
      <c r="C43" s="316"/>
      <c r="D43" s="316"/>
      <c r="E43" s="316"/>
      <c r="F43" s="317"/>
    </row>
    <row r="44" spans="1:12">
      <c r="A44" s="318" t="s">
        <v>0</v>
      </c>
      <c r="B44" s="318" t="s">
        <v>1</v>
      </c>
      <c r="C44" s="319" t="s">
        <v>48</v>
      </c>
      <c r="D44" s="320"/>
      <c r="E44" s="321" t="s">
        <v>74</v>
      </c>
      <c r="F44" s="322"/>
    </row>
    <row r="45" spans="1:12">
      <c r="A45" s="305"/>
      <c r="B45" s="305"/>
      <c r="C45" s="121" t="s">
        <v>7</v>
      </c>
      <c r="D45" s="121" t="s">
        <v>8</v>
      </c>
      <c r="E45" s="124" t="s">
        <v>7</v>
      </c>
      <c r="F45" s="124" t="s">
        <v>8</v>
      </c>
    </row>
    <row r="46" spans="1:12">
      <c r="A46" s="88">
        <v>1</v>
      </c>
      <c r="B46" s="88" t="s">
        <v>466</v>
      </c>
      <c r="C46" s="5">
        <v>34</v>
      </c>
      <c r="D46" s="5">
        <v>102</v>
      </c>
      <c r="E46" s="5">
        <v>34</v>
      </c>
      <c r="F46" s="5">
        <v>102</v>
      </c>
    </row>
    <row r="47" spans="1:12">
      <c r="A47" s="88">
        <v>2</v>
      </c>
      <c r="B47" s="88" t="s">
        <v>467</v>
      </c>
      <c r="C47" s="5">
        <v>33</v>
      </c>
      <c r="D47" s="5">
        <v>99</v>
      </c>
      <c r="E47" s="5">
        <v>33</v>
      </c>
      <c r="F47" s="5">
        <v>99</v>
      </c>
    </row>
    <row r="48" spans="1:12">
      <c r="A48" s="88">
        <v>3</v>
      </c>
      <c r="B48" s="88" t="s">
        <v>469</v>
      </c>
      <c r="C48" s="5">
        <v>100</v>
      </c>
      <c r="D48" s="5">
        <v>300</v>
      </c>
      <c r="E48" s="5">
        <v>100</v>
      </c>
      <c r="F48" s="5">
        <v>300</v>
      </c>
    </row>
    <row r="49" spans="1:6">
      <c r="A49" s="88">
        <v>4</v>
      </c>
      <c r="B49" s="127" t="s">
        <v>473</v>
      </c>
      <c r="C49" s="119">
        <v>53</v>
      </c>
      <c r="D49" s="119">
        <v>159</v>
      </c>
      <c r="E49" s="119">
        <v>53</v>
      </c>
      <c r="F49" s="119">
        <v>159</v>
      </c>
    </row>
    <row r="50" spans="1:6">
      <c r="A50" s="88">
        <v>5</v>
      </c>
      <c r="B50" s="127" t="s">
        <v>477</v>
      </c>
      <c r="C50" s="66">
        <v>60</v>
      </c>
      <c r="D50" s="66">
        <v>180</v>
      </c>
      <c r="E50" s="66">
        <v>60</v>
      </c>
      <c r="F50" s="66">
        <v>180</v>
      </c>
    </row>
    <row r="51" spans="1:6">
      <c r="A51" s="88">
        <v>6</v>
      </c>
      <c r="B51" s="127" t="s">
        <v>481</v>
      </c>
      <c r="C51" s="66">
        <v>72</v>
      </c>
      <c r="D51" s="66">
        <v>216</v>
      </c>
      <c r="E51" s="66">
        <v>72</v>
      </c>
      <c r="F51" s="66">
        <v>216</v>
      </c>
    </row>
    <row r="52" spans="1:6">
      <c r="A52" s="88">
        <v>7</v>
      </c>
      <c r="B52" s="127" t="s">
        <v>482</v>
      </c>
      <c r="C52" s="66">
        <v>60</v>
      </c>
      <c r="D52" s="66">
        <v>180</v>
      </c>
      <c r="E52" s="66">
        <v>60</v>
      </c>
      <c r="F52" s="66">
        <v>180</v>
      </c>
    </row>
    <row r="53" spans="1:6">
      <c r="A53" s="88">
        <v>8</v>
      </c>
      <c r="B53" s="127" t="s">
        <v>486</v>
      </c>
      <c r="C53" s="66">
        <v>30</v>
      </c>
      <c r="D53" s="66">
        <v>90</v>
      </c>
      <c r="E53" s="66">
        <v>30</v>
      </c>
      <c r="F53" s="66">
        <v>90</v>
      </c>
    </row>
    <row r="54" spans="1:6">
      <c r="A54" s="88">
        <v>9</v>
      </c>
      <c r="B54" s="127" t="s">
        <v>487</v>
      </c>
      <c r="C54" s="66">
        <v>30</v>
      </c>
      <c r="D54" s="66">
        <v>90</v>
      </c>
      <c r="E54" s="66">
        <v>30</v>
      </c>
      <c r="F54" s="66">
        <v>90</v>
      </c>
    </row>
    <row r="55" spans="1:6">
      <c r="A55" s="88">
        <v>10</v>
      </c>
      <c r="B55" s="127" t="s">
        <v>490</v>
      </c>
      <c r="C55" s="151">
        <v>30</v>
      </c>
      <c r="D55" s="66">
        <v>90</v>
      </c>
      <c r="E55" s="151">
        <v>30</v>
      </c>
      <c r="F55" s="66">
        <v>90</v>
      </c>
    </row>
    <row r="56" spans="1:6">
      <c r="B56" s="7" t="s">
        <v>6</v>
      </c>
      <c r="C56" s="7">
        <v>502</v>
      </c>
      <c r="D56" s="7">
        <v>1506</v>
      </c>
      <c r="E56" s="7">
        <v>502</v>
      </c>
      <c r="F56" s="7">
        <v>1506</v>
      </c>
    </row>
    <row r="58" spans="1:6">
      <c r="B58" s="127" t="s">
        <v>9</v>
      </c>
      <c r="C58" s="125">
        <f>C56/31</f>
        <v>16.193548387096776</v>
      </c>
      <c r="D58" s="92">
        <f t="shared" ref="D58:F58" si="1">D56/31</f>
        <v>48.58064516129032</v>
      </c>
      <c r="E58" s="125">
        <f t="shared" si="1"/>
        <v>16.193548387096776</v>
      </c>
      <c r="F58" s="93">
        <f t="shared" si="1"/>
        <v>48.58064516129032</v>
      </c>
    </row>
  </sheetData>
  <mergeCells count="15">
    <mergeCell ref="A22:A23"/>
    <mergeCell ref="B22:B23"/>
    <mergeCell ref="A43:F43"/>
    <mergeCell ref="A44:A45"/>
    <mergeCell ref="B44:B45"/>
    <mergeCell ref="C44:D44"/>
    <mergeCell ref="E44:F44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25" bottom="0.25" header="0.3" footer="0.3"/>
  <pageSetup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2:L54"/>
  <sheetViews>
    <sheetView topLeftCell="A28" workbookViewId="0">
      <selection activeCell="I50" sqref="I50"/>
    </sheetView>
  </sheetViews>
  <sheetFormatPr defaultRowHeight="15"/>
  <cols>
    <col min="1" max="1" width="6.85546875" customWidth="1"/>
    <col min="2" max="2" width="14.140625" customWidth="1"/>
    <col min="7" max="7" width="10.28515625" customWidth="1"/>
    <col min="8" max="8" width="8.140625" customWidth="1"/>
  </cols>
  <sheetData>
    <row r="2" spans="1:12">
      <c r="A2" s="301" t="s">
        <v>492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88" t="s">
        <v>493</v>
      </c>
      <c r="C5" s="88">
        <v>30</v>
      </c>
      <c r="D5" s="88">
        <v>90</v>
      </c>
      <c r="E5" s="88">
        <v>65</v>
      </c>
      <c r="F5" s="88">
        <v>260</v>
      </c>
      <c r="G5" s="88">
        <v>5</v>
      </c>
      <c r="H5" s="88">
        <v>20</v>
      </c>
      <c r="I5" s="88">
        <v>10</v>
      </c>
      <c r="J5" s="88">
        <v>20</v>
      </c>
      <c r="K5" s="88">
        <v>110</v>
      </c>
      <c r="L5" s="88">
        <v>390</v>
      </c>
    </row>
    <row r="6" spans="1:12">
      <c r="A6" s="88">
        <v>2</v>
      </c>
      <c r="B6" s="88" t="s">
        <v>494</v>
      </c>
      <c r="C6" s="88" t="s">
        <v>31</v>
      </c>
      <c r="D6" s="88" t="s">
        <v>31</v>
      </c>
      <c r="E6" s="88" t="s">
        <v>31</v>
      </c>
      <c r="F6" s="88" t="s">
        <v>31</v>
      </c>
      <c r="G6" s="88" t="s">
        <v>31</v>
      </c>
      <c r="H6" s="88" t="s">
        <v>31</v>
      </c>
      <c r="I6" s="88" t="s">
        <v>31</v>
      </c>
      <c r="J6" s="88" t="s">
        <v>31</v>
      </c>
      <c r="K6" s="88" t="s">
        <v>31</v>
      </c>
      <c r="L6" s="88" t="s">
        <v>31</v>
      </c>
    </row>
    <row r="7" spans="1:12">
      <c r="A7" s="88">
        <v>3</v>
      </c>
      <c r="B7" s="88" t="s">
        <v>495</v>
      </c>
      <c r="C7" s="88" t="s">
        <v>31</v>
      </c>
      <c r="D7" s="88" t="s">
        <v>31</v>
      </c>
      <c r="E7" s="88" t="s">
        <v>31</v>
      </c>
      <c r="F7" s="88" t="s">
        <v>31</v>
      </c>
      <c r="G7" s="88" t="s">
        <v>31</v>
      </c>
      <c r="H7" s="88" t="s">
        <v>31</v>
      </c>
      <c r="I7" s="88" t="s">
        <v>31</v>
      </c>
      <c r="J7" s="88" t="s">
        <v>31</v>
      </c>
      <c r="K7" s="88" t="s">
        <v>31</v>
      </c>
      <c r="L7" s="88" t="s">
        <v>31</v>
      </c>
    </row>
    <row r="8" spans="1:12">
      <c r="A8" s="88">
        <v>4</v>
      </c>
      <c r="B8" s="88" t="s">
        <v>496</v>
      </c>
      <c r="C8" s="88">
        <v>30</v>
      </c>
      <c r="D8" s="88">
        <v>90</v>
      </c>
      <c r="E8" s="88">
        <v>90</v>
      </c>
      <c r="F8" s="88">
        <v>270</v>
      </c>
      <c r="G8" s="88">
        <v>20</v>
      </c>
      <c r="H8" s="88">
        <v>40</v>
      </c>
      <c r="I8" s="88">
        <v>15</v>
      </c>
      <c r="J8" s="88">
        <v>30</v>
      </c>
      <c r="K8" s="88">
        <v>155</v>
      </c>
      <c r="L8" s="88">
        <v>430</v>
      </c>
    </row>
    <row r="9" spans="1:12">
      <c r="A9" s="88">
        <v>5</v>
      </c>
      <c r="B9" s="88" t="s">
        <v>497</v>
      </c>
      <c r="C9" s="88" t="s">
        <v>31</v>
      </c>
      <c r="D9" s="88" t="s">
        <v>31</v>
      </c>
      <c r="E9" s="88" t="s">
        <v>31</v>
      </c>
      <c r="F9" s="88" t="s">
        <v>31</v>
      </c>
      <c r="G9" s="88" t="s">
        <v>31</v>
      </c>
      <c r="H9" s="88" t="s">
        <v>31</v>
      </c>
      <c r="I9" s="88" t="s">
        <v>31</v>
      </c>
      <c r="J9" s="88" t="s">
        <v>31</v>
      </c>
      <c r="K9" s="88" t="s">
        <v>31</v>
      </c>
      <c r="L9" s="88" t="s">
        <v>31</v>
      </c>
    </row>
    <row r="10" spans="1:12">
      <c r="A10" s="88">
        <v>6</v>
      </c>
      <c r="B10" s="88" t="s">
        <v>498</v>
      </c>
      <c r="C10" s="88" t="s">
        <v>31</v>
      </c>
      <c r="D10" s="88" t="s">
        <v>31</v>
      </c>
      <c r="E10" s="88" t="s">
        <v>31</v>
      </c>
      <c r="F10" s="88" t="s">
        <v>31</v>
      </c>
      <c r="G10" s="88" t="s">
        <v>31</v>
      </c>
      <c r="H10" s="88" t="s">
        <v>31</v>
      </c>
      <c r="I10" s="88" t="s">
        <v>31</v>
      </c>
      <c r="J10" s="88" t="s">
        <v>31</v>
      </c>
      <c r="K10" s="88" t="s">
        <v>31</v>
      </c>
      <c r="L10" s="88" t="s">
        <v>31</v>
      </c>
    </row>
    <row r="11" spans="1:12">
      <c r="A11" s="88">
        <v>7</v>
      </c>
      <c r="B11" s="88" t="s">
        <v>499</v>
      </c>
      <c r="C11" s="88" t="s">
        <v>31</v>
      </c>
      <c r="D11" s="88" t="s">
        <v>31</v>
      </c>
      <c r="E11" s="88" t="s">
        <v>31</v>
      </c>
      <c r="F11" s="88" t="s">
        <v>31</v>
      </c>
      <c r="G11" s="88" t="s">
        <v>31</v>
      </c>
      <c r="H11" s="88" t="s">
        <v>31</v>
      </c>
      <c r="I11" s="88" t="s">
        <v>31</v>
      </c>
      <c r="J11" s="88" t="s">
        <v>31</v>
      </c>
      <c r="K11" s="88" t="s">
        <v>31</v>
      </c>
      <c r="L11" s="88" t="s">
        <v>31</v>
      </c>
    </row>
    <row r="12" spans="1:12">
      <c r="A12" s="88">
        <v>8</v>
      </c>
      <c r="B12" s="88" t="s">
        <v>500</v>
      </c>
      <c r="C12" s="88">
        <v>120</v>
      </c>
      <c r="D12" s="88">
        <v>368</v>
      </c>
      <c r="E12" s="88">
        <v>138</v>
      </c>
      <c r="F12" s="88">
        <v>425</v>
      </c>
      <c r="G12" s="88">
        <v>20</v>
      </c>
      <c r="H12" s="88">
        <v>44</v>
      </c>
      <c r="I12" s="88">
        <v>10</v>
      </c>
      <c r="J12" s="88">
        <v>23</v>
      </c>
      <c r="K12" s="88">
        <v>288</v>
      </c>
      <c r="L12" s="88">
        <v>860</v>
      </c>
    </row>
    <row r="13" spans="1:12">
      <c r="A13" s="88">
        <v>9</v>
      </c>
      <c r="B13" s="88" t="s">
        <v>501</v>
      </c>
      <c r="C13" s="88">
        <v>31</v>
      </c>
      <c r="D13" s="88">
        <v>96</v>
      </c>
      <c r="E13" s="88">
        <v>37</v>
      </c>
      <c r="F13" s="88">
        <v>114</v>
      </c>
      <c r="G13" s="88" t="s">
        <v>31</v>
      </c>
      <c r="H13" s="88" t="s">
        <v>31</v>
      </c>
      <c r="I13" s="88" t="s">
        <v>31</v>
      </c>
      <c r="J13" s="88" t="s">
        <v>31</v>
      </c>
      <c r="K13" s="88">
        <v>68</v>
      </c>
      <c r="L13" s="88">
        <v>210</v>
      </c>
    </row>
    <row r="14" spans="1:12">
      <c r="A14" s="88">
        <v>10</v>
      </c>
      <c r="B14" s="88" t="s">
        <v>502</v>
      </c>
      <c r="C14" s="88">
        <v>56</v>
      </c>
      <c r="D14" s="88">
        <v>228</v>
      </c>
      <c r="E14" s="88">
        <v>290</v>
      </c>
      <c r="F14" s="88">
        <v>884</v>
      </c>
      <c r="G14" s="88" t="s">
        <v>31</v>
      </c>
      <c r="H14" s="88" t="s">
        <v>31</v>
      </c>
      <c r="I14" s="88" t="s">
        <v>31</v>
      </c>
      <c r="J14" s="88" t="s">
        <v>31</v>
      </c>
      <c r="K14" s="88">
        <v>346</v>
      </c>
      <c r="L14" s="88">
        <v>1112</v>
      </c>
    </row>
    <row r="15" spans="1:12">
      <c r="A15" s="88">
        <v>11</v>
      </c>
      <c r="B15" s="88" t="s">
        <v>503</v>
      </c>
      <c r="C15" s="88">
        <v>46</v>
      </c>
      <c r="D15" s="88">
        <v>142</v>
      </c>
      <c r="E15" s="88">
        <v>32</v>
      </c>
      <c r="F15" s="88">
        <v>98</v>
      </c>
      <c r="G15" s="88" t="s">
        <v>31</v>
      </c>
      <c r="H15" s="88" t="s">
        <v>31</v>
      </c>
      <c r="I15" s="88" t="s">
        <v>31</v>
      </c>
      <c r="J15" s="88" t="s">
        <v>31</v>
      </c>
      <c r="K15" s="88">
        <v>78</v>
      </c>
      <c r="L15" s="88">
        <v>240</v>
      </c>
    </row>
    <row r="16" spans="1:12">
      <c r="A16" s="88">
        <v>12</v>
      </c>
      <c r="B16" s="88" t="s">
        <v>504</v>
      </c>
      <c r="C16" s="88">
        <v>88</v>
      </c>
      <c r="D16" s="88">
        <v>260</v>
      </c>
      <c r="E16" s="88">
        <v>50</v>
      </c>
      <c r="F16" s="88">
        <v>153</v>
      </c>
      <c r="G16" s="88" t="s">
        <v>31</v>
      </c>
      <c r="H16" s="88" t="s">
        <v>31</v>
      </c>
      <c r="I16" s="88" t="s">
        <v>31</v>
      </c>
      <c r="J16" s="88" t="s">
        <v>31</v>
      </c>
      <c r="K16" s="88">
        <v>138</v>
      </c>
      <c r="L16" s="88">
        <v>413</v>
      </c>
    </row>
    <row r="17" spans="1:12">
      <c r="A17" s="304">
        <v>13</v>
      </c>
      <c r="B17" s="304" t="s">
        <v>505</v>
      </c>
      <c r="C17" s="88">
        <v>67</v>
      </c>
      <c r="D17" s="88">
        <v>223</v>
      </c>
      <c r="E17" s="88">
        <v>73</v>
      </c>
      <c r="F17" s="88">
        <v>215</v>
      </c>
      <c r="G17" s="88">
        <v>13</v>
      </c>
      <c r="H17" s="88">
        <v>58</v>
      </c>
      <c r="I17" s="88">
        <v>6</v>
      </c>
      <c r="J17" s="88">
        <v>11</v>
      </c>
      <c r="K17" s="88">
        <v>159</v>
      </c>
      <c r="L17" s="88">
        <v>496</v>
      </c>
    </row>
    <row r="18" spans="1:12">
      <c r="A18" s="305"/>
      <c r="B18" s="305"/>
      <c r="C18" s="88">
        <v>53</v>
      </c>
      <c r="D18" s="88">
        <v>161</v>
      </c>
      <c r="E18" s="88">
        <v>115</v>
      </c>
      <c r="F18" s="88">
        <v>347</v>
      </c>
      <c r="G18" s="88">
        <v>2</v>
      </c>
      <c r="H18" s="88">
        <v>6</v>
      </c>
      <c r="I18" s="88" t="s">
        <v>31</v>
      </c>
      <c r="J18" s="88" t="s">
        <v>31</v>
      </c>
      <c r="K18" s="88">
        <v>170</v>
      </c>
      <c r="L18" s="88">
        <v>514</v>
      </c>
    </row>
    <row r="19" spans="1:12">
      <c r="A19" s="88">
        <v>14</v>
      </c>
      <c r="B19" s="88" t="s">
        <v>506</v>
      </c>
      <c r="C19" s="88" t="s">
        <v>31</v>
      </c>
      <c r="D19" s="88" t="s">
        <v>31</v>
      </c>
      <c r="E19" s="88" t="s">
        <v>31</v>
      </c>
      <c r="F19" s="88" t="s">
        <v>31</v>
      </c>
      <c r="G19" s="88" t="s">
        <v>31</v>
      </c>
      <c r="H19" s="88" t="s">
        <v>31</v>
      </c>
      <c r="I19" s="88" t="s">
        <v>31</v>
      </c>
      <c r="J19" s="88" t="s">
        <v>31</v>
      </c>
      <c r="K19" s="88" t="s">
        <v>31</v>
      </c>
      <c r="L19" s="88" t="s">
        <v>31</v>
      </c>
    </row>
    <row r="20" spans="1:12">
      <c r="A20" s="88">
        <v>15</v>
      </c>
      <c r="B20" s="88" t="s">
        <v>507</v>
      </c>
      <c r="C20" s="88" t="s">
        <v>31</v>
      </c>
      <c r="D20" s="88" t="s">
        <v>31</v>
      </c>
      <c r="E20" s="88" t="s">
        <v>31</v>
      </c>
      <c r="F20" s="88" t="s">
        <v>31</v>
      </c>
      <c r="G20" s="88" t="s">
        <v>31</v>
      </c>
      <c r="H20" s="88" t="s">
        <v>31</v>
      </c>
      <c r="I20" s="88" t="s">
        <v>31</v>
      </c>
      <c r="J20" s="88" t="s">
        <v>31</v>
      </c>
      <c r="K20" s="88" t="s">
        <v>31</v>
      </c>
      <c r="L20" s="88" t="s">
        <v>31</v>
      </c>
    </row>
    <row r="21" spans="1:12">
      <c r="A21" s="88">
        <v>16</v>
      </c>
      <c r="B21" s="88" t="s">
        <v>508</v>
      </c>
      <c r="C21" s="88">
        <v>40</v>
      </c>
      <c r="D21" s="88">
        <v>120</v>
      </c>
      <c r="E21" s="88">
        <v>60</v>
      </c>
      <c r="F21" s="88">
        <v>180.6</v>
      </c>
      <c r="G21" s="88">
        <v>7</v>
      </c>
      <c r="H21" s="88">
        <v>34</v>
      </c>
      <c r="I21" s="88">
        <v>5</v>
      </c>
      <c r="J21" s="88">
        <v>10</v>
      </c>
      <c r="K21" s="88">
        <v>112</v>
      </c>
      <c r="L21" s="88">
        <v>334.6</v>
      </c>
    </row>
    <row r="22" spans="1:12">
      <c r="A22" s="88">
        <v>17</v>
      </c>
      <c r="B22" s="88" t="s">
        <v>509</v>
      </c>
      <c r="C22" s="88" t="s">
        <v>31</v>
      </c>
      <c r="D22" s="88" t="s">
        <v>31</v>
      </c>
      <c r="E22" s="88" t="s">
        <v>31</v>
      </c>
      <c r="F22" s="88" t="s">
        <v>31</v>
      </c>
      <c r="G22" s="88" t="s">
        <v>31</v>
      </c>
      <c r="H22" s="88" t="s">
        <v>31</v>
      </c>
      <c r="I22" s="88" t="s">
        <v>31</v>
      </c>
      <c r="J22" s="88" t="s">
        <v>31</v>
      </c>
      <c r="K22" s="88" t="s">
        <v>31</v>
      </c>
      <c r="L22" s="88" t="s">
        <v>31</v>
      </c>
    </row>
    <row r="23" spans="1:12">
      <c r="A23" s="88">
        <v>18</v>
      </c>
      <c r="B23" s="88" t="s">
        <v>510</v>
      </c>
      <c r="C23" s="88">
        <v>43</v>
      </c>
      <c r="D23" s="88">
        <v>129</v>
      </c>
      <c r="E23" s="88">
        <v>136</v>
      </c>
      <c r="F23" s="88">
        <v>408</v>
      </c>
      <c r="G23" s="88">
        <v>30</v>
      </c>
      <c r="H23" s="88">
        <v>90</v>
      </c>
      <c r="I23" s="88">
        <v>20</v>
      </c>
      <c r="J23" s="88">
        <v>40</v>
      </c>
      <c r="K23" s="88">
        <v>229</v>
      </c>
      <c r="L23" s="88">
        <v>667</v>
      </c>
    </row>
    <row r="24" spans="1:12">
      <c r="A24" s="88">
        <v>19</v>
      </c>
      <c r="B24" s="88" t="s">
        <v>511</v>
      </c>
      <c r="C24" s="88" t="s">
        <v>31</v>
      </c>
      <c r="D24" s="88" t="s">
        <v>31</v>
      </c>
      <c r="E24" s="88" t="s">
        <v>31</v>
      </c>
      <c r="F24" s="88" t="s">
        <v>31</v>
      </c>
      <c r="G24" s="88" t="s">
        <v>31</v>
      </c>
      <c r="H24" s="88" t="s">
        <v>31</v>
      </c>
      <c r="I24" s="88" t="s">
        <v>31</v>
      </c>
      <c r="J24" s="88" t="s">
        <v>31</v>
      </c>
      <c r="K24" s="88" t="s">
        <v>31</v>
      </c>
      <c r="L24" s="88" t="s">
        <v>31</v>
      </c>
    </row>
    <row r="25" spans="1:12">
      <c r="A25" s="88">
        <v>20</v>
      </c>
      <c r="B25" s="88" t="s">
        <v>512</v>
      </c>
      <c r="C25" s="88">
        <v>40</v>
      </c>
      <c r="D25" s="88">
        <v>120</v>
      </c>
      <c r="E25" s="88">
        <v>160</v>
      </c>
      <c r="F25" s="88">
        <v>480</v>
      </c>
      <c r="G25" s="88">
        <v>3</v>
      </c>
      <c r="H25" s="88">
        <v>9</v>
      </c>
      <c r="I25" s="88">
        <v>10</v>
      </c>
      <c r="J25" s="88">
        <v>20</v>
      </c>
      <c r="K25" s="88">
        <v>213</v>
      </c>
      <c r="L25" s="88">
        <v>629</v>
      </c>
    </row>
    <row r="26" spans="1:12">
      <c r="A26" s="88">
        <v>21</v>
      </c>
      <c r="B26" s="88" t="s">
        <v>513</v>
      </c>
      <c r="C26" s="88">
        <v>42</v>
      </c>
      <c r="D26" s="88">
        <v>128</v>
      </c>
      <c r="E26" s="88">
        <v>67</v>
      </c>
      <c r="F26" s="88">
        <v>204</v>
      </c>
      <c r="G26" s="88">
        <v>27</v>
      </c>
      <c r="H26" s="88">
        <v>56</v>
      </c>
      <c r="I26" s="88">
        <v>5</v>
      </c>
      <c r="J26" s="88">
        <v>12</v>
      </c>
      <c r="K26" s="88">
        <v>141</v>
      </c>
      <c r="L26" s="88">
        <v>400</v>
      </c>
    </row>
    <row r="27" spans="1:12">
      <c r="A27" s="88">
        <v>22</v>
      </c>
      <c r="B27" s="88" t="s">
        <v>514</v>
      </c>
      <c r="C27" s="88" t="s">
        <v>31</v>
      </c>
      <c r="D27" s="88" t="s">
        <v>31</v>
      </c>
      <c r="E27" s="88" t="s">
        <v>31</v>
      </c>
      <c r="F27" s="88" t="s">
        <v>31</v>
      </c>
      <c r="G27" s="88" t="s">
        <v>31</v>
      </c>
      <c r="H27" s="88" t="s">
        <v>31</v>
      </c>
      <c r="I27" s="88" t="s">
        <v>31</v>
      </c>
      <c r="J27" s="88" t="s">
        <v>31</v>
      </c>
      <c r="K27" s="88" t="s">
        <v>31</v>
      </c>
      <c r="L27" s="88" t="s">
        <v>31</v>
      </c>
    </row>
    <row r="28" spans="1:12">
      <c r="A28" s="88">
        <v>23</v>
      </c>
      <c r="B28" s="88" t="s">
        <v>515</v>
      </c>
      <c r="C28" s="88" t="s">
        <v>31</v>
      </c>
      <c r="D28" s="88" t="s">
        <v>31</v>
      </c>
      <c r="E28" s="88" t="s">
        <v>31</v>
      </c>
      <c r="F28" s="88" t="s">
        <v>31</v>
      </c>
      <c r="G28" s="88" t="s">
        <v>31</v>
      </c>
      <c r="H28" s="88" t="s">
        <v>31</v>
      </c>
      <c r="I28" s="88" t="s">
        <v>31</v>
      </c>
      <c r="J28" s="88" t="s">
        <v>31</v>
      </c>
      <c r="K28" s="88" t="s">
        <v>31</v>
      </c>
      <c r="L28" s="88" t="s">
        <v>31</v>
      </c>
    </row>
    <row r="29" spans="1:12">
      <c r="A29" s="88">
        <v>24</v>
      </c>
      <c r="B29" s="88" t="s">
        <v>516</v>
      </c>
      <c r="C29" s="88" t="s">
        <v>31</v>
      </c>
      <c r="D29" s="88" t="s">
        <v>31</v>
      </c>
      <c r="E29" s="88">
        <v>100</v>
      </c>
      <c r="F29" s="88">
        <v>420</v>
      </c>
      <c r="G29" s="88" t="s">
        <v>31</v>
      </c>
      <c r="H29" s="88" t="s">
        <v>31</v>
      </c>
      <c r="I29" s="88" t="s">
        <v>31</v>
      </c>
      <c r="J29" s="88" t="s">
        <v>31</v>
      </c>
      <c r="K29" s="88">
        <v>100</v>
      </c>
      <c r="L29" s="88">
        <v>420</v>
      </c>
    </row>
    <row r="30" spans="1:12">
      <c r="A30" s="88">
        <v>25</v>
      </c>
      <c r="B30" s="88" t="s">
        <v>517</v>
      </c>
      <c r="C30" s="88" t="s">
        <v>31</v>
      </c>
      <c r="D30" s="88" t="s">
        <v>31</v>
      </c>
      <c r="E30" s="88" t="s">
        <v>31</v>
      </c>
      <c r="F30" s="88" t="s">
        <v>31</v>
      </c>
      <c r="G30" s="88" t="s">
        <v>31</v>
      </c>
      <c r="H30" s="88" t="s">
        <v>31</v>
      </c>
      <c r="I30" s="88" t="s">
        <v>31</v>
      </c>
      <c r="J30" s="88" t="s">
        <v>31</v>
      </c>
      <c r="K30" s="88" t="s">
        <v>31</v>
      </c>
      <c r="L30" s="88" t="s">
        <v>31</v>
      </c>
    </row>
    <row r="31" spans="1:12">
      <c r="A31" s="88">
        <v>26</v>
      </c>
      <c r="B31" s="88" t="s">
        <v>518</v>
      </c>
      <c r="C31" s="88" t="s">
        <v>31</v>
      </c>
      <c r="D31" s="88" t="s">
        <v>31</v>
      </c>
      <c r="E31" s="88" t="s">
        <v>31</v>
      </c>
      <c r="F31" s="88" t="s">
        <v>31</v>
      </c>
      <c r="G31" s="88" t="s">
        <v>31</v>
      </c>
      <c r="H31" s="88" t="s">
        <v>31</v>
      </c>
      <c r="I31" s="88" t="s">
        <v>31</v>
      </c>
      <c r="J31" s="88" t="s">
        <v>31</v>
      </c>
      <c r="K31" s="88" t="s">
        <v>31</v>
      </c>
      <c r="L31" s="88" t="s">
        <v>31</v>
      </c>
    </row>
    <row r="32" spans="1:12">
      <c r="A32" s="88">
        <v>27</v>
      </c>
      <c r="B32" s="88" t="s">
        <v>519</v>
      </c>
      <c r="C32" s="88">
        <v>88</v>
      </c>
      <c r="D32" s="88">
        <v>268</v>
      </c>
      <c r="E32" s="88">
        <v>102</v>
      </c>
      <c r="F32" s="88">
        <v>310</v>
      </c>
      <c r="G32" s="88">
        <v>8</v>
      </c>
      <c r="H32" s="88">
        <v>19</v>
      </c>
      <c r="I32" s="88">
        <v>15</v>
      </c>
      <c r="J32" s="88">
        <v>32</v>
      </c>
      <c r="K32" s="88">
        <v>213</v>
      </c>
      <c r="L32" s="88">
        <v>629</v>
      </c>
    </row>
    <row r="33" spans="1:12">
      <c r="A33" s="88">
        <v>28</v>
      </c>
      <c r="B33" s="88" t="s">
        <v>520</v>
      </c>
      <c r="C33" s="88">
        <v>44</v>
      </c>
      <c r="D33" s="88">
        <v>192</v>
      </c>
      <c r="E33" s="88">
        <v>67</v>
      </c>
      <c r="F33" s="88">
        <v>215</v>
      </c>
      <c r="G33" s="88">
        <v>9</v>
      </c>
      <c r="H33" s="88">
        <v>37</v>
      </c>
      <c r="I33" s="88" t="s">
        <v>31</v>
      </c>
      <c r="J33" s="88" t="s">
        <v>31</v>
      </c>
      <c r="K33" s="88">
        <v>120</v>
      </c>
      <c r="L33" s="88">
        <v>444</v>
      </c>
    </row>
    <row r="34" spans="1:12" ht="24" customHeight="1">
      <c r="A34" s="125"/>
      <c r="B34" s="7" t="s">
        <v>6</v>
      </c>
      <c r="C34" s="126">
        <v>818</v>
      </c>
      <c r="D34" s="126">
        <v>2615</v>
      </c>
      <c r="E34" s="126">
        <v>1582</v>
      </c>
      <c r="F34" s="126">
        <v>4983.6000000000004</v>
      </c>
      <c r="G34" s="126">
        <v>144</v>
      </c>
      <c r="H34" s="126">
        <v>413</v>
      </c>
      <c r="I34" s="126">
        <v>96</v>
      </c>
      <c r="J34" s="126">
        <v>198</v>
      </c>
      <c r="K34" s="126">
        <v>2640</v>
      </c>
      <c r="L34" s="126">
        <v>8188.6</v>
      </c>
    </row>
    <row r="36" spans="1:12" s="56" customFormat="1">
      <c r="B36" s="127" t="s">
        <v>9</v>
      </c>
      <c r="C36" s="66">
        <f>C34/28</f>
        <v>29.214285714285715</v>
      </c>
      <c r="D36" s="143">
        <f t="shared" ref="D36:L36" si="0">D34/28</f>
        <v>93.392857142857139</v>
      </c>
      <c r="E36" s="66">
        <f t="shared" si="0"/>
        <v>56.5</v>
      </c>
      <c r="F36" s="92">
        <f t="shared" si="0"/>
        <v>177.98571428571429</v>
      </c>
      <c r="G36" s="66">
        <f t="shared" si="0"/>
        <v>5.1428571428571432</v>
      </c>
      <c r="H36" s="144">
        <f t="shared" si="0"/>
        <v>14.75</v>
      </c>
      <c r="I36" s="66">
        <f t="shared" si="0"/>
        <v>3.4285714285714284</v>
      </c>
      <c r="J36" s="145">
        <f t="shared" si="0"/>
        <v>7.0714285714285712</v>
      </c>
      <c r="K36" s="66">
        <f t="shared" si="0"/>
        <v>94.285714285714292</v>
      </c>
      <c r="L36" s="93">
        <f t="shared" si="0"/>
        <v>292.45</v>
      </c>
    </row>
    <row r="44" spans="1:12" ht="35.25" customHeight="1">
      <c r="A44" s="327" t="s">
        <v>521</v>
      </c>
      <c r="B44" s="327"/>
      <c r="C44" s="327"/>
      <c r="D44" s="327"/>
      <c r="E44" s="327"/>
      <c r="F44" s="327"/>
    </row>
    <row r="45" spans="1:12">
      <c r="A45" s="318" t="s">
        <v>0</v>
      </c>
      <c r="B45" s="318" t="s">
        <v>1</v>
      </c>
      <c r="C45" s="319" t="s">
        <v>48</v>
      </c>
      <c r="D45" s="320"/>
      <c r="E45" s="321" t="s">
        <v>74</v>
      </c>
      <c r="F45" s="322"/>
    </row>
    <row r="46" spans="1:12">
      <c r="A46" s="305"/>
      <c r="B46" s="305"/>
      <c r="C46" s="121" t="s">
        <v>7</v>
      </c>
      <c r="D46" s="121" t="s">
        <v>8</v>
      </c>
      <c r="E46" s="124" t="s">
        <v>7</v>
      </c>
      <c r="F46" s="124" t="s">
        <v>8</v>
      </c>
    </row>
    <row r="47" spans="1:12">
      <c r="A47" s="88">
        <v>1</v>
      </c>
      <c r="B47" s="88" t="s">
        <v>493</v>
      </c>
      <c r="C47" s="5">
        <v>20</v>
      </c>
      <c r="D47" s="5">
        <v>60</v>
      </c>
      <c r="E47" s="5">
        <v>20</v>
      </c>
      <c r="F47" s="5">
        <v>60</v>
      </c>
    </row>
    <row r="48" spans="1:12">
      <c r="A48" s="88">
        <v>2</v>
      </c>
      <c r="B48" s="88" t="s">
        <v>496</v>
      </c>
      <c r="C48" s="5">
        <v>30</v>
      </c>
      <c r="D48" s="5">
        <v>90</v>
      </c>
      <c r="E48" s="5">
        <v>30</v>
      </c>
      <c r="F48" s="5">
        <v>90</v>
      </c>
    </row>
    <row r="49" spans="1:6">
      <c r="A49" s="88">
        <v>3</v>
      </c>
      <c r="B49" s="88" t="s">
        <v>500</v>
      </c>
      <c r="C49" s="5">
        <v>62</v>
      </c>
      <c r="D49" s="5">
        <v>190</v>
      </c>
      <c r="E49" s="5">
        <v>62</v>
      </c>
      <c r="F49" s="5">
        <v>190</v>
      </c>
    </row>
    <row r="50" spans="1:6">
      <c r="A50" s="88">
        <v>4</v>
      </c>
      <c r="B50" s="127" t="s">
        <v>501</v>
      </c>
      <c r="C50" s="119">
        <v>42</v>
      </c>
      <c r="D50" s="119">
        <v>126</v>
      </c>
      <c r="E50" s="119">
        <v>42</v>
      </c>
      <c r="F50" s="119">
        <v>126</v>
      </c>
    </row>
    <row r="51" spans="1:6">
      <c r="A51" s="88">
        <v>5</v>
      </c>
      <c r="B51" s="127" t="s">
        <v>504</v>
      </c>
      <c r="C51" s="66">
        <v>45</v>
      </c>
      <c r="D51" s="66">
        <v>138</v>
      </c>
      <c r="E51" s="66">
        <v>45</v>
      </c>
      <c r="F51" s="66">
        <v>138</v>
      </c>
    </row>
    <row r="52" spans="1:6" ht="27.75" customHeight="1">
      <c r="B52" s="7" t="s">
        <v>6</v>
      </c>
      <c r="C52" s="7">
        <v>199</v>
      </c>
      <c r="D52" s="7">
        <v>604</v>
      </c>
      <c r="E52" s="7">
        <v>199</v>
      </c>
      <c r="F52" s="7">
        <v>604</v>
      </c>
    </row>
    <row r="54" spans="1:6">
      <c r="B54" s="127" t="s">
        <v>9</v>
      </c>
      <c r="C54" s="125">
        <f>C52/28</f>
        <v>7.1071428571428568</v>
      </c>
      <c r="D54" s="92">
        <f t="shared" ref="D54:F54" si="1">D52/28</f>
        <v>21.571428571428573</v>
      </c>
      <c r="E54" s="125">
        <f t="shared" si="1"/>
        <v>7.1071428571428568</v>
      </c>
      <c r="F54" s="93">
        <f t="shared" si="1"/>
        <v>21.571428571428573</v>
      </c>
    </row>
  </sheetData>
  <mergeCells count="15">
    <mergeCell ref="A17:A18"/>
    <mergeCell ref="B17:B18"/>
    <mergeCell ref="A44:F44"/>
    <mergeCell ref="A45:A46"/>
    <mergeCell ref="B45:B46"/>
    <mergeCell ref="C45:D45"/>
    <mergeCell ref="E45:F45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25" bottom="0.25" header="0.3" footer="0.3"/>
  <pageSetup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2:L39"/>
  <sheetViews>
    <sheetView topLeftCell="A22" workbookViewId="0">
      <selection activeCell="B38" sqref="B38"/>
    </sheetView>
  </sheetViews>
  <sheetFormatPr defaultRowHeight="15"/>
  <cols>
    <col min="1" max="1" width="6.85546875" customWidth="1"/>
    <col min="2" max="2" width="14.140625" customWidth="1"/>
    <col min="7" max="7" width="9.85546875" customWidth="1"/>
    <col min="8" max="8" width="8.42578125" customWidth="1"/>
  </cols>
  <sheetData>
    <row r="2" spans="1:12">
      <c r="A2" s="301" t="s">
        <v>522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88" t="s">
        <v>523</v>
      </c>
      <c r="C5" s="88">
        <v>25</v>
      </c>
      <c r="D5" s="88">
        <v>75</v>
      </c>
      <c r="E5" s="88">
        <v>30</v>
      </c>
      <c r="F5" s="88">
        <v>93</v>
      </c>
      <c r="G5" s="88" t="s">
        <v>31</v>
      </c>
      <c r="H5" s="88" t="s">
        <v>31</v>
      </c>
      <c r="I5" s="88" t="s">
        <v>31</v>
      </c>
      <c r="J5" s="88" t="s">
        <v>31</v>
      </c>
      <c r="K5" s="88">
        <v>55</v>
      </c>
      <c r="L5" s="88">
        <v>168</v>
      </c>
    </row>
    <row r="6" spans="1:12">
      <c r="A6" s="88">
        <v>2</v>
      </c>
      <c r="B6" s="88" t="s">
        <v>524</v>
      </c>
      <c r="C6" s="88" t="s">
        <v>31</v>
      </c>
      <c r="D6" s="88" t="s">
        <v>31</v>
      </c>
      <c r="E6" s="88" t="s">
        <v>31</v>
      </c>
      <c r="F6" s="88" t="s">
        <v>31</v>
      </c>
      <c r="G6" s="88" t="s">
        <v>31</v>
      </c>
      <c r="H6" s="88" t="s">
        <v>31</v>
      </c>
      <c r="I6" s="88" t="s">
        <v>31</v>
      </c>
      <c r="J6" s="88" t="s">
        <v>31</v>
      </c>
      <c r="K6" s="88" t="s">
        <v>31</v>
      </c>
      <c r="L6" s="88" t="s">
        <v>31</v>
      </c>
    </row>
    <row r="7" spans="1:12">
      <c r="A7" s="88">
        <v>3</v>
      </c>
      <c r="B7" s="88" t="s">
        <v>525</v>
      </c>
      <c r="C7" s="88">
        <v>85</v>
      </c>
      <c r="D7" s="88">
        <v>258</v>
      </c>
      <c r="E7" s="88">
        <v>120</v>
      </c>
      <c r="F7" s="88">
        <v>363</v>
      </c>
      <c r="G7" s="88" t="s">
        <v>31</v>
      </c>
      <c r="H7" s="88" t="s">
        <v>31</v>
      </c>
      <c r="I7" s="88" t="s">
        <v>31</v>
      </c>
      <c r="J7" s="88" t="s">
        <v>31</v>
      </c>
      <c r="K7" s="88">
        <v>205</v>
      </c>
      <c r="L7" s="88">
        <v>621</v>
      </c>
    </row>
    <row r="8" spans="1:12">
      <c r="A8" s="88">
        <v>4</v>
      </c>
      <c r="B8" s="88" t="s">
        <v>526</v>
      </c>
      <c r="C8" s="88" t="s">
        <v>31</v>
      </c>
      <c r="D8" s="88" t="s">
        <v>31</v>
      </c>
      <c r="E8" s="88" t="s">
        <v>31</v>
      </c>
      <c r="F8" s="88" t="s">
        <v>31</v>
      </c>
      <c r="G8" s="88" t="s">
        <v>31</v>
      </c>
      <c r="H8" s="88" t="s">
        <v>31</v>
      </c>
      <c r="I8" s="88" t="s">
        <v>31</v>
      </c>
      <c r="J8" s="88" t="s">
        <v>31</v>
      </c>
      <c r="K8" s="88" t="s">
        <v>31</v>
      </c>
      <c r="L8" s="88" t="s">
        <v>31</v>
      </c>
    </row>
    <row r="9" spans="1:12">
      <c r="A9" s="88">
        <v>5</v>
      </c>
      <c r="B9" s="88" t="s">
        <v>527</v>
      </c>
      <c r="C9" s="88">
        <v>55</v>
      </c>
      <c r="D9" s="88">
        <v>168</v>
      </c>
      <c r="E9" s="88">
        <v>40</v>
      </c>
      <c r="F9" s="88">
        <v>125</v>
      </c>
      <c r="G9" s="88">
        <v>10</v>
      </c>
      <c r="H9" s="88">
        <v>24</v>
      </c>
      <c r="I9" s="88" t="s">
        <v>31</v>
      </c>
      <c r="J9" s="88" t="s">
        <v>31</v>
      </c>
      <c r="K9" s="88">
        <v>105</v>
      </c>
      <c r="L9" s="88">
        <v>317</v>
      </c>
    </row>
    <row r="10" spans="1:12">
      <c r="A10" s="88">
        <v>6</v>
      </c>
      <c r="B10" s="88" t="s">
        <v>528</v>
      </c>
      <c r="C10" s="88" t="s">
        <v>31</v>
      </c>
      <c r="D10" s="88" t="s">
        <v>31</v>
      </c>
      <c r="E10" s="88" t="s">
        <v>31</v>
      </c>
      <c r="F10" s="88" t="s">
        <v>31</v>
      </c>
      <c r="G10" s="88" t="s">
        <v>31</v>
      </c>
      <c r="H10" s="88" t="s">
        <v>31</v>
      </c>
      <c r="I10" s="88" t="s">
        <v>31</v>
      </c>
      <c r="J10" s="88" t="s">
        <v>31</v>
      </c>
      <c r="K10" s="88" t="s">
        <v>31</v>
      </c>
      <c r="L10" s="88" t="s">
        <v>31</v>
      </c>
    </row>
    <row r="11" spans="1:12">
      <c r="A11" s="88">
        <v>7</v>
      </c>
      <c r="B11" s="88" t="s">
        <v>529</v>
      </c>
      <c r="C11" s="88" t="s">
        <v>31</v>
      </c>
      <c r="D11" s="88" t="s">
        <v>31</v>
      </c>
      <c r="E11" s="88" t="s">
        <v>31</v>
      </c>
      <c r="F11" s="88" t="s">
        <v>31</v>
      </c>
      <c r="G11" s="88" t="s">
        <v>31</v>
      </c>
      <c r="H11" s="88" t="s">
        <v>31</v>
      </c>
      <c r="I11" s="88" t="s">
        <v>31</v>
      </c>
      <c r="J11" s="88" t="s">
        <v>31</v>
      </c>
      <c r="K11" s="88" t="s">
        <v>31</v>
      </c>
      <c r="L11" s="88" t="s">
        <v>31</v>
      </c>
    </row>
    <row r="12" spans="1:12">
      <c r="A12" s="88">
        <v>8</v>
      </c>
      <c r="B12" s="88" t="s">
        <v>530</v>
      </c>
      <c r="C12" s="88" t="s">
        <v>31</v>
      </c>
      <c r="D12" s="88" t="s">
        <v>31</v>
      </c>
      <c r="E12" s="88" t="s">
        <v>31</v>
      </c>
      <c r="F12" s="88" t="s">
        <v>31</v>
      </c>
      <c r="G12" s="88" t="s">
        <v>31</v>
      </c>
      <c r="H12" s="88" t="s">
        <v>31</v>
      </c>
      <c r="I12" s="88" t="s">
        <v>31</v>
      </c>
      <c r="J12" s="88" t="s">
        <v>31</v>
      </c>
      <c r="K12" s="88" t="s">
        <v>31</v>
      </c>
      <c r="L12" s="88" t="s">
        <v>31</v>
      </c>
    </row>
    <row r="13" spans="1:12">
      <c r="A13" s="88">
        <v>9</v>
      </c>
      <c r="B13" s="88" t="s">
        <v>531</v>
      </c>
      <c r="C13" s="88">
        <v>96</v>
      </c>
      <c r="D13" s="88">
        <v>240</v>
      </c>
      <c r="E13" s="88">
        <v>147</v>
      </c>
      <c r="F13" s="88">
        <v>368</v>
      </c>
      <c r="G13" s="88" t="s">
        <v>31</v>
      </c>
      <c r="H13" s="88" t="s">
        <v>31</v>
      </c>
      <c r="I13" s="88" t="s">
        <v>31</v>
      </c>
      <c r="J13" s="88" t="s">
        <v>31</v>
      </c>
      <c r="K13" s="88">
        <v>243</v>
      </c>
      <c r="L13" s="88">
        <v>608</v>
      </c>
    </row>
    <row r="14" spans="1:12">
      <c r="A14" s="88">
        <v>10</v>
      </c>
      <c r="B14" s="88" t="s">
        <v>532</v>
      </c>
      <c r="C14" s="88" t="s">
        <v>31</v>
      </c>
      <c r="D14" s="88" t="s">
        <v>31</v>
      </c>
      <c r="E14" s="88" t="s">
        <v>31</v>
      </c>
      <c r="F14" s="88" t="s">
        <v>31</v>
      </c>
      <c r="G14" s="88" t="s">
        <v>31</v>
      </c>
      <c r="H14" s="88" t="s">
        <v>31</v>
      </c>
      <c r="I14" s="88" t="s">
        <v>31</v>
      </c>
      <c r="J14" s="88" t="s">
        <v>31</v>
      </c>
      <c r="K14" s="88" t="s">
        <v>31</v>
      </c>
      <c r="L14" s="88" t="s">
        <v>31</v>
      </c>
    </row>
    <row r="15" spans="1:12">
      <c r="A15" s="88">
        <v>11</v>
      </c>
      <c r="B15" s="88" t="s">
        <v>533</v>
      </c>
      <c r="C15" s="88">
        <v>47</v>
      </c>
      <c r="D15" s="88">
        <v>145</v>
      </c>
      <c r="E15" s="88">
        <v>163</v>
      </c>
      <c r="F15" s="88">
        <v>408</v>
      </c>
      <c r="G15" s="88" t="s">
        <v>31</v>
      </c>
      <c r="H15" s="88" t="s">
        <v>31</v>
      </c>
      <c r="I15" s="88">
        <v>13</v>
      </c>
      <c r="J15" s="88">
        <v>20</v>
      </c>
      <c r="K15" s="88">
        <v>223</v>
      </c>
      <c r="L15" s="88">
        <v>573</v>
      </c>
    </row>
    <row r="16" spans="1:12">
      <c r="A16" s="88">
        <v>12</v>
      </c>
      <c r="B16" s="88" t="s">
        <v>534</v>
      </c>
      <c r="C16" s="88" t="s">
        <v>31</v>
      </c>
      <c r="D16" s="88" t="s">
        <v>31</v>
      </c>
      <c r="E16" s="88" t="s">
        <v>31</v>
      </c>
      <c r="F16" s="88" t="s">
        <v>31</v>
      </c>
      <c r="G16" s="88" t="s">
        <v>31</v>
      </c>
      <c r="H16" s="88" t="s">
        <v>31</v>
      </c>
      <c r="I16" s="88" t="s">
        <v>31</v>
      </c>
      <c r="J16" s="88" t="s">
        <v>31</v>
      </c>
      <c r="K16" s="88" t="s">
        <v>31</v>
      </c>
      <c r="L16" s="88" t="s">
        <v>31</v>
      </c>
    </row>
    <row r="17" spans="1:12">
      <c r="A17" s="88">
        <v>13</v>
      </c>
      <c r="B17" s="88" t="s">
        <v>535</v>
      </c>
      <c r="C17" s="88">
        <v>37</v>
      </c>
      <c r="D17" s="88">
        <v>128</v>
      </c>
      <c r="E17" s="88">
        <v>48</v>
      </c>
      <c r="F17" s="88">
        <v>146</v>
      </c>
      <c r="G17" s="88" t="s">
        <v>31</v>
      </c>
      <c r="H17" s="88" t="s">
        <v>31</v>
      </c>
      <c r="I17" s="88" t="s">
        <v>31</v>
      </c>
      <c r="J17" s="88" t="s">
        <v>31</v>
      </c>
      <c r="K17" s="88">
        <v>85</v>
      </c>
      <c r="L17" s="88">
        <v>274</v>
      </c>
    </row>
    <row r="18" spans="1:12">
      <c r="A18" s="88">
        <v>14</v>
      </c>
      <c r="B18" s="88" t="s">
        <v>536</v>
      </c>
      <c r="C18" s="88" t="s">
        <v>31</v>
      </c>
      <c r="D18" s="88" t="s">
        <v>31</v>
      </c>
      <c r="E18" s="88" t="s">
        <v>31</v>
      </c>
      <c r="F18" s="88" t="s">
        <v>31</v>
      </c>
      <c r="G18" s="88" t="s">
        <v>31</v>
      </c>
      <c r="H18" s="88" t="s">
        <v>31</v>
      </c>
      <c r="I18" s="88" t="s">
        <v>31</v>
      </c>
      <c r="J18" s="88" t="s">
        <v>31</v>
      </c>
      <c r="K18" s="88" t="s">
        <v>31</v>
      </c>
      <c r="L18" s="88" t="s">
        <v>31</v>
      </c>
    </row>
    <row r="19" spans="1:12">
      <c r="A19" s="88">
        <v>15</v>
      </c>
      <c r="B19" s="88" t="s">
        <v>537</v>
      </c>
      <c r="C19" s="88">
        <v>47</v>
      </c>
      <c r="D19" s="88">
        <v>143</v>
      </c>
      <c r="E19" s="88">
        <v>122</v>
      </c>
      <c r="F19" s="88">
        <v>369</v>
      </c>
      <c r="G19" s="88">
        <v>22</v>
      </c>
      <c r="H19" s="88">
        <v>48</v>
      </c>
      <c r="I19" s="88">
        <v>7</v>
      </c>
      <c r="J19" s="88">
        <v>16</v>
      </c>
      <c r="K19" s="88">
        <v>198</v>
      </c>
      <c r="L19" s="88">
        <v>576</v>
      </c>
    </row>
    <row r="20" spans="1:12">
      <c r="A20" s="88">
        <v>16</v>
      </c>
      <c r="B20" s="88" t="s">
        <v>538</v>
      </c>
      <c r="C20" s="88" t="s">
        <v>31</v>
      </c>
      <c r="D20" s="88" t="s">
        <v>31</v>
      </c>
      <c r="E20" s="88" t="s">
        <v>31</v>
      </c>
      <c r="F20" s="88" t="s">
        <v>31</v>
      </c>
      <c r="G20" s="88" t="s">
        <v>31</v>
      </c>
      <c r="H20" s="88" t="s">
        <v>31</v>
      </c>
      <c r="I20" s="88" t="s">
        <v>31</v>
      </c>
      <c r="J20" s="88" t="s">
        <v>31</v>
      </c>
      <c r="K20" s="88" t="s">
        <v>31</v>
      </c>
      <c r="L20" s="88" t="s">
        <v>31</v>
      </c>
    </row>
    <row r="21" spans="1:12">
      <c r="A21" s="88">
        <v>17</v>
      </c>
      <c r="B21" s="88" t="s">
        <v>539</v>
      </c>
      <c r="C21" s="88">
        <v>63</v>
      </c>
      <c r="D21" s="88">
        <v>192</v>
      </c>
      <c r="E21" s="88">
        <v>107</v>
      </c>
      <c r="F21" s="88">
        <v>325</v>
      </c>
      <c r="G21" s="88">
        <v>25</v>
      </c>
      <c r="H21" s="88">
        <v>54</v>
      </c>
      <c r="I21" s="88">
        <v>14</v>
      </c>
      <c r="J21" s="88">
        <v>28</v>
      </c>
      <c r="K21" s="88">
        <v>209</v>
      </c>
      <c r="L21" s="88">
        <v>599</v>
      </c>
    </row>
    <row r="22" spans="1:12">
      <c r="A22" s="88">
        <v>18</v>
      </c>
      <c r="B22" s="88" t="s">
        <v>540</v>
      </c>
      <c r="C22" s="88" t="s">
        <v>31</v>
      </c>
      <c r="D22" s="88" t="s">
        <v>31</v>
      </c>
      <c r="E22" s="88" t="s">
        <v>31</v>
      </c>
      <c r="F22" s="88" t="s">
        <v>31</v>
      </c>
      <c r="G22" s="88" t="s">
        <v>31</v>
      </c>
      <c r="H22" s="88" t="s">
        <v>31</v>
      </c>
      <c r="I22" s="88" t="s">
        <v>31</v>
      </c>
      <c r="J22" s="88" t="s">
        <v>31</v>
      </c>
      <c r="K22" s="88" t="s">
        <v>31</v>
      </c>
      <c r="L22" s="88" t="s">
        <v>31</v>
      </c>
    </row>
    <row r="23" spans="1:12">
      <c r="A23" s="88">
        <v>19</v>
      </c>
      <c r="B23" s="88" t="s">
        <v>541</v>
      </c>
      <c r="C23" s="88" t="s">
        <v>31</v>
      </c>
      <c r="D23" s="88" t="s">
        <v>31</v>
      </c>
      <c r="E23" s="88" t="s">
        <v>31</v>
      </c>
      <c r="F23" s="88" t="s">
        <v>31</v>
      </c>
      <c r="G23" s="88" t="s">
        <v>31</v>
      </c>
      <c r="H23" s="88" t="s">
        <v>31</v>
      </c>
      <c r="I23" s="88" t="s">
        <v>31</v>
      </c>
      <c r="J23" s="88" t="s">
        <v>31</v>
      </c>
      <c r="K23" s="88" t="s">
        <v>31</v>
      </c>
      <c r="L23" s="88" t="s">
        <v>31</v>
      </c>
    </row>
    <row r="24" spans="1:12">
      <c r="A24" s="88">
        <v>20</v>
      </c>
      <c r="B24" s="88" t="s">
        <v>542</v>
      </c>
      <c r="C24" s="88">
        <v>46</v>
      </c>
      <c r="D24" s="88">
        <v>142</v>
      </c>
      <c r="E24" s="88">
        <v>71</v>
      </c>
      <c r="F24" s="88">
        <v>214</v>
      </c>
      <c r="G24" s="88" t="s">
        <v>31</v>
      </c>
      <c r="H24" s="88" t="s">
        <v>31</v>
      </c>
      <c r="I24" s="88" t="s">
        <v>31</v>
      </c>
      <c r="J24" s="88" t="s">
        <v>31</v>
      </c>
      <c r="K24" s="88">
        <v>117</v>
      </c>
      <c r="L24" s="88">
        <v>356</v>
      </c>
    </row>
    <row r="25" spans="1:12">
      <c r="A25" s="88">
        <v>21</v>
      </c>
      <c r="B25" s="88" t="s">
        <v>543</v>
      </c>
      <c r="C25" s="88" t="s">
        <v>31</v>
      </c>
      <c r="D25" s="88" t="s">
        <v>31</v>
      </c>
      <c r="E25" s="88" t="s">
        <v>31</v>
      </c>
      <c r="F25" s="88" t="s">
        <v>31</v>
      </c>
      <c r="G25" s="88" t="s">
        <v>31</v>
      </c>
      <c r="H25" s="88" t="s">
        <v>31</v>
      </c>
      <c r="I25" s="88" t="s">
        <v>31</v>
      </c>
      <c r="J25" s="88" t="s">
        <v>31</v>
      </c>
      <c r="K25" s="88" t="s">
        <v>31</v>
      </c>
      <c r="L25" s="88" t="s">
        <v>31</v>
      </c>
    </row>
    <row r="26" spans="1:12">
      <c r="A26" s="88">
        <v>22</v>
      </c>
      <c r="B26" s="88" t="s">
        <v>544</v>
      </c>
      <c r="C26" s="88">
        <v>40</v>
      </c>
      <c r="D26" s="88">
        <v>145</v>
      </c>
      <c r="E26" s="88">
        <v>90</v>
      </c>
      <c r="F26" s="88">
        <v>310</v>
      </c>
      <c r="G26" s="88">
        <v>10</v>
      </c>
      <c r="H26" s="88">
        <v>43</v>
      </c>
      <c r="I26" s="88" t="s">
        <v>31</v>
      </c>
      <c r="J26" s="88" t="s">
        <v>31</v>
      </c>
      <c r="K26" s="88">
        <v>140</v>
      </c>
      <c r="L26" s="88">
        <v>498</v>
      </c>
    </row>
    <row r="27" spans="1:12">
      <c r="A27" s="88">
        <v>23</v>
      </c>
      <c r="B27" s="88" t="s">
        <v>545</v>
      </c>
      <c r="C27" s="88" t="s">
        <v>31</v>
      </c>
      <c r="D27" s="88" t="s">
        <v>31</v>
      </c>
      <c r="E27" s="88" t="s">
        <v>31</v>
      </c>
      <c r="F27" s="88" t="s">
        <v>31</v>
      </c>
      <c r="G27" s="88" t="s">
        <v>31</v>
      </c>
      <c r="H27" s="88" t="s">
        <v>31</v>
      </c>
      <c r="I27" s="88" t="s">
        <v>31</v>
      </c>
      <c r="J27" s="88" t="s">
        <v>31</v>
      </c>
      <c r="K27" s="88" t="s">
        <v>31</v>
      </c>
      <c r="L27" s="88" t="s">
        <v>31</v>
      </c>
    </row>
    <row r="28" spans="1:12">
      <c r="A28" s="304">
        <v>24</v>
      </c>
      <c r="B28" s="304" t="s">
        <v>546</v>
      </c>
      <c r="C28" s="88">
        <v>39</v>
      </c>
      <c r="D28" s="88">
        <v>120</v>
      </c>
      <c r="E28" s="88">
        <v>54</v>
      </c>
      <c r="F28" s="88">
        <v>164</v>
      </c>
      <c r="G28" s="88">
        <v>10</v>
      </c>
      <c r="H28" s="88">
        <v>22</v>
      </c>
      <c r="I28" s="88" t="s">
        <v>31</v>
      </c>
      <c r="J28" s="88" t="s">
        <v>31</v>
      </c>
      <c r="K28" s="88">
        <v>103</v>
      </c>
      <c r="L28" s="88">
        <v>306</v>
      </c>
    </row>
    <row r="29" spans="1:12">
      <c r="A29" s="305"/>
      <c r="B29" s="305"/>
      <c r="C29" s="88">
        <v>63</v>
      </c>
      <c r="D29" s="88">
        <v>192</v>
      </c>
      <c r="E29" s="88">
        <v>75</v>
      </c>
      <c r="F29" s="88">
        <v>228</v>
      </c>
      <c r="G29" s="88" t="s">
        <v>31</v>
      </c>
      <c r="H29" s="88" t="s">
        <v>31</v>
      </c>
      <c r="I29" s="88" t="s">
        <v>31</v>
      </c>
      <c r="J29" s="88" t="s">
        <v>31</v>
      </c>
      <c r="K29" s="88">
        <v>138</v>
      </c>
      <c r="L29" s="88">
        <v>420</v>
      </c>
    </row>
    <row r="30" spans="1:12">
      <c r="A30" s="88">
        <v>25</v>
      </c>
      <c r="B30" s="88" t="s">
        <v>547</v>
      </c>
      <c r="C30" s="88" t="s">
        <v>31</v>
      </c>
      <c r="D30" s="88" t="s">
        <v>31</v>
      </c>
      <c r="E30" s="88" t="s">
        <v>31</v>
      </c>
      <c r="F30" s="88" t="s">
        <v>31</v>
      </c>
      <c r="G30" s="88" t="s">
        <v>31</v>
      </c>
      <c r="H30" s="88" t="s">
        <v>31</v>
      </c>
      <c r="I30" s="88" t="s">
        <v>31</v>
      </c>
      <c r="J30" s="88" t="s">
        <v>31</v>
      </c>
      <c r="K30" s="88" t="s">
        <v>31</v>
      </c>
      <c r="L30" s="88" t="s">
        <v>31</v>
      </c>
    </row>
    <row r="31" spans="1:12">
      <c r="A31" s="88">
        <v>26</v>
      </c>
      <c r="B31" s="88" t="s">
        <v>548</v>
      </c>
      <c r="C31" s="88">
        <v>30</v>
      </c>
      <c r="D31" s="88">
        <v>95</v>
      </c>
      <c r="E31" s="88">
        <v>25</v>
      </c>
      <c r="F31" s="88">
        <v>80</v>
      </c>
      <c r="G31" s="88" t="s">
        <v>31</v>
      </c>
      <c r="H31" s="88" t="s">
        <v>31</v>
      </c>
      <c r="I31" s="88" t="s">
        <v>31</v>
      </c>
      <c r="J31" s="88" t="s">
        <v>31</v>
      </c>
      <c r="K31" s="88">
        <v>55</v>
      </c>
      <c r="L31" s="88">
        <v>175</v>
      </c>
    </row>
    <row r="32" spans="1:12">
      <c r="A32" s="88">
        <v>27</v>
      </c>
      <c r="B32" s="88" t="s">
        <v>549</v>
      </c>
      <c r="C32" s="88" t="s">
        <v>31</v>
      </c>
      <c r="D32" s="88" t="s">
        <v>31</v>
      </c>
      <c r="E32" s="88">
        <v>105</v>
      </c>
      <c r="F32" s="88">
        <v>315</v>
      </c>
      <c r="G32" s="88">
        <v>80</v>
      </c>
      <c r="H32" s="88">
        <v>320</v>
      </c>
      <c r="I32" s="88" t="s">
        <v>31</v>
      </c>
      <c r="J32" s="88" t="s">
        <v>31</v>
      </c>
      <c r="K32" s="88">
        <v>185</v>
      </c>
      <c r="L32" s="88">
        <v>635</v>
      </c>
    </row>
    <row r="33" spans="1:12">
      <c r="A33" s="88">
        <v>28</v>
      </c>
      <c r="B33" s="88" t="s">
        <v>550</v>
      </c>
      <c r="C33" s="88" t="s">
        <v>31</v>
      </c>
      <c r="D33" s="88" t="s">
        <v>31</v>
      </c>
      <c r="E33" s="88" t="s">
        <v>31</v>
      </c>
      <c r="F33" s="88" t="s">
        <v>31</v>
      </c>
      <c r="G33" s="88" t="s">
        <v>31</v>
      </c>
      <c r="H33" s="88" t="s">
        <v>31</v>
      </c>
      <c r="I33" s="88" t="s">
        <v>31</v>
      </c>
      <c r="J33" s="88" t="s">
        <v>31</v>
      </c>
      <c r="K33" s="88" t="s">
        <v>31</v>
      </c>
      <c r="L33" s="88" t="s">
        <v>31</v>
      </c>
    </row>
    <row r="34" spans="1:12">
      <c r="A34" s="88">
        <v>29</v>
      </c>
      <c r="B34" s="88" t="s">
        <v>551</v>
      </c>
      <c r="C34" s="88" t="s">
        <v>31</v>
      </c>
      <c r="D34" s="88" t="s">
        <v>31</v>
      </c>
      <c r="E34" s="88" t="s">
        <v>31</v>
      </c>
      <c r="F34" s="88" t="s">
        <v>31</v>
      </c>
      <c r="G34" s="88" t="s">
        <v>31</v>
      </c>
      <c r="H34" s="88" t="s">
        <v>31</v>
      </c>
      <c r="I34" s="88" t="s">
        <v>31</v>
      </c>
      <c r="J34" s="88" t="s">
        <v>31</v>
      </c>
      <c r="K34" s="88" t="s">
        <v>31</v>
      </c>
      <c r="L34" s="88" t="s">
        <v>31</v>
      </c>
    </row>
    <row r="35" spans="1:12">
      <c r="A35" s="88">
        <v>30</v>
      </c>
      <c r="B35" s="88" t="s">
        <v>552</v>
      </c>
      <c r="C35" s="88">
        <v>65</v>
      </c>
      <c r="D35" s="88">
        <v>198</v>
      </c>
      <c r="E35" s="88">
        <v>70</v>
      </c>
      <c r="F35" s="88">
        <v>214</v>
      </c>
      <c r="G35" s="88" t="s">
        <v>31</v>
      </c>
      <c r="H35" s="88" t="s">
        <v>31</v>
      </c>
      <c r="I35" s="88" t="s">
        <v>31</v>
      </c>
      <c r="J35" s="88" t="s">
        <v>31</v>
      </c>
      <c r="K35" s="88">
        <v>135</v>
      </c>
      <c r="L35" s="88">
        <v>412</v>
      </c>
    </row>
    <row r="36" spans="1:12">
      <c r="A36" s="88">
        <v>31</v>
      </c>
      <c r="B36" s="88" t="s">
        <v>553</v>
      </c>
      <c r="C36" s="88" t="s">
        <v>31</v>
      </c>
      <c r="D36" s="88" t="s">
        <v>31</v>
      </c>
      <c r="E36" s="88" t="s">
        <v>31</v>
      </c>
      <c r="F36" s="88" t="s">
        <v>31</v>
      </c>
      <c r="G36" s="88" t="s">
        <v>31</v>
      </c>
      <c r="H36" s="88" t="s">
        <v>31</v>
      </c>
      <c r="I36" s="88" t="s">
        <v>31</v>
      </c>
      <c r="J36" s="88" t="s">
        <v>31</v>
      </c>
      <c r="K36" s="88" t="s">
        <v>31</v>
      </c>
      <c r="L36" s="88" t="s">
        <v>31</v>
      </c>
    </row>
    <row r="37" spans="1:12" ht="24" customHeight="1">
      <c r="A37" s="125"/>
      <c r="B37" s="7" t="s">
        <v>6</v>
      </c>
      <c r="C37" s="126">
        <v>738</v>
      </c>
      <c r="D37" s="126">
        <v>2241</v>
      </c>
      <c r="E37" s="126">
        <v>1267</v>
      </c>
      <c r="F37" s="126">
        <v>3722</v>
      </c>
      <c r="G37" s="126">
        <v>157</v>
      </c>
      <c r="H37" s="126">
        <v>511</v>
      </c>
      <c r="I37" s="126">
        <v>34</v>
      </c>
      <c r="J37" s="126">
        <v>64</v>
      </c>
      <c r="K37" s="126">
        <v>2196</v>
      </c>
      <c r="L37" s="126">
        <v>6538</v>
      </c>
    </row>
    <row r="38" spans="1:12" ht="24" customHeight="1">
      <c r="A38" s="87"/>
      <c r="B38" s="152"/>
      <c r="C38" s="153"/>
      <c r="D38" s="153"/>
      <c r="E38" s="153"/>
      <c r="F38" s="153"/>
      <c r="G38" s="153"/>
      <c r="H38" s="153"/>
      <c r="I38" s="153"/>
      <c r="J38" s="153"/>
      <c r="K38" s="153"/>
      <c r="L38" s="153"/>
    </row>
    <row r="39" spans="1:12" ht="21" customHeight="1">
      <c r="B39" s="127" t="s">
        <v>9</v>
      </c>
      <c r="C39" s="125">
        <f>C37/31</f>
        <v>23.806451612903224</v>
      </c>
      <c r="D39" s="129">
        <f t="shared" ref="D39:L39" si="0">D37/31</f>
        <v>72.290322580645167</v>
      </c>
      <c r="E39" s="125">
        <f t="shared" si="0"/>
        <v>40.87096774193548</v>
      </c>
      <c r="F39" s="130">
        <f t="shared" si="0"/>
        <v>120.06451612903226</v>
      </c>
      <c r="G39" s="125">
        <f t="shared" si="0"/>
        <v>5.064516129032258</v>
      </c>
      <c r="H39" s="131">
        <f t="shared" si="0"/>
        <v>16.483870967741936</v>
      </c>
      <c r="I39" s="125">
        <f t="shared" si="0"/>
        <v>1.096774193548387</v>
      </c>
      <c r="J39" s="132">
        <f t="shared" si="0"/>
        <v>2.064516129032258</v>
      </c>
      <c r="K39" s="125">
        <f t="shared" si="0"/>
        <v>70.838709677419359</v>
      </c>
      <c r="L39" s="133">
        <f t="shared" si="0"/>
        <v>210.90322580645162</v>
      </c>
    </row>
  </sheetData>
  <mergeCells count="10">
    <mergeCell ref="A28:A29"/>
    <mergeCell ref="B28:B29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" bottom="0" header="0.3" footer="0.3"/>
  <pageSetup scale="95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2:L38"/>
  <sheetViews>
    <sheetView topLeftCell="A13" workbookViewId="0">
      <selection activeCell="P30" sqref="P30"/>
    </sheetView>
  </sheetViews>
  <sheetFormatPr defaultRowHeight="15"/>
  <cols>
    <col min="1" max="1" width="5.42578125" bestFit="1" customWidth="1"/>
    <col min="2" max="2" width="14.140625" customWidth="1"/>
    <col min="6" max="6" width="14.5703125" customWidth="1"/>
    <col min="7" max="7" width="9.5703125" customWidth="1"/>
    <col min="8" max="8" width="10.5703125" customWidth="1"/>
  </cols>
  <sheetData>
    <row r="2" spans="1:12">
      <c r="A2" s="301" t="s">
        <v>554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154">
        <v>1</v>
      </c>
      <c r="B5" s="154" t="s">
        <v>555</v>
      </c>
      <c r="C5" s="88">
        <v>40</v>
      </c>
      <c r="D5" s="88">
        <v>125</v>
      </c>
      <c r="E5" s="88">
        <v>65</v>
      </c>
      <c r="F5" s="88">
        <v>198</v>
      </c>
      <c r="G5" s="88">
        <v>10</v>
      </c>
      <c r="H5" s="88">
        <v>24</v>
      </c>
      <c r="I5" s="88" t="s">
        <v>31</v>
      </c>
      <c r="J5" s="88" t="s">
        <v>31</v>
      </c>
      <c r="K5" s="88">
        <v>115</v>
      </c>
      <c r="L5" s="88">
        <v>347</v>
      </c>
    </row>
    <row r="6" spans="1:12">
      <c r="A6" s="88">
        <v>2</v>
      </c>
      <c r="B6" s="88" t="s">
        <v>556</v>
      </c>
      <c r="C6" s="88">
        <v>72</v>
      </c>
      <c r="D6" s="88">
        <v>216</v>
      </c>
      <c r="E6" s="88">
        <v>92</v>
      </c>
      <c r="F6" s="88">
        <v>276</v>
      </c>
      <c r="G6" s="88">
        <v>62</v>
      </c>
      <c r="H6" s="88">
        <v>310</v>
      </c>
      <c r="I6" s="88">
        <v>31</v>
      </c>
      <c r="J6" s="88">
        <v>50</v>
      </c>
      <c r="K6" s="88">
        <v>257</v>
      </c>
      <c r="L6" s="88">
        <v>852</v>
      </c>
    </row>
    <row r="7" spans="1:12">
      <c r="A7" s="88">
        <v>3</v>
      </c>
      <c r="B7" s="88" t="s">
        <v>557</v>
      </c>
      <c r="C7" s="141" t="s">
        <v>31</v>
      </c>
      <c r="D7" s="141" t="s">
        <v>31</v>
      </c>
      <c r="E7" s="141" t="s">
        <v>31</v>
      </c>
      <c r="F7" s="141" t="s">
        <v>31</v>
      </c>
      <c r="G7" s="141" t="s">
        <v>31</v>
      </c>
      <c r="H7" s="141" t="s">
        <v>31</v>
      </c>
      <c r="I7" s="141" t="s">
        <v>31</v>
      </c>
      <c r="J7" s="141" t="s">
        <v>31</v>
      </c>
      <c r="K7" s="141" t="s">
        <v>31</v>
      </c>
      <c r="L7" s="141" t="s">
        <v>31</v>
      </c>
    </row>
    <row r="8" spans="1:12">
      <c r="A8" s="88">
        <v>4</v>
      </c>
      <c r="B8" s="88" t="s">
        <v>558</v>
      </c>
      <c r="C8" s="141" t="s">
        <v>31</v>
      </c>
      <c r="D8" s="141" t="s">
        <v>31</v>
      </c>
      <c r="E8" s="141" t="s">
        <v>31</v>
      </c>
      <c r="F8" s="141" t="s">
        <v>31</v>
      </c>
      <c r="G8" s="141" t="s">
        <v>31</v>
      </c>
      <c r="H8" s="141" t="s">
        <v>31</v>
      </c>
      <c r="I8" s="141" t="s">
        <v>31</v>
      </c>
      <c r="J8" s="141" t="s">
        <v>31</v>
      </c>
      <c r="K8" s="141" t="s">
        <v>31</v>
      </c>
      <c r="L8" s="141" t="s">
        <v>31</v>
      </c>
    </row>
    <row r="9" spans="1:12">
      <c r="A9" s="88">
        <v>5</v>
      </c>
      <c r="B9" s="88" t="s">
        <v>559</v>
      </c>
      <c r="C9" s="141">
        <v>20</v>
      </c>
      <c r="D9" s="141">
        <v>80</v>
      </c>
      <c r="E9" s="141">
        <v>45</v>
      </c>
      <c r="F9" s="141">
        <v>140</v>
      </c>
      <c r="G9" s="141" t="s">
        <v>31</v>
      </c>
      <c r="H9" s="141" t="s">
        <v>31</v>
      </c>
      <c r="I9" s="141">
        <v>20</v>
      </c>
      <c r="J9" s="141">
        <v>45</v>
      </c>
      <c r="K9" s="141">
        <v>85</v>
      </c>
      <c r="L9" s="141">
        <v>265</v>
      </c>
    </row>
    <row r="10" spans="1:12">
      <c r="A10" s="88">
        <v>6</v>
      </c>
      <c r="B10" s="88" t="s">
        <v>560</v>
      </c>
      <c r="C10" s="141" t="s">
        <v>31</v>
      </c>
      <c r="D10" s="141" t="s">
        <v>31</v>
      </c>
      <c r="E10" s="141" t="s">
        <v>31</v>
      </c>
      <c r="F10" s="141" t="s">
        <v>31</v>
      </c>
      <c r="G10" s="141" t="s">
        <v>31</v>
      </c>
      <c r="H10" s="141" t="s">
        <v>31</v>
      </c>
      <c r="I10" s="141" t="s">
        <v>31</v>
      </c>
      <c r="J10" s="141" t="s">
        <v>31</v>
      </c>
      <c r="K10" s="141" t="s">
        <v>31</v>
      </c>
      <c r="L10" s="141" t="s">
        <v>31</v>
      </c>
    </row>
    <row r="11" spans="1:12">
      <c r="A11" s="88">
        <v>7</v>
      </c>
      <c r="B11" s="88" t="s">
        <v>561</v>
      </c>
      <c r="C11" s="88">
        <v>20</v>
      </c>
      <c r="D11" s="88">
        <v>64</v>
      </c>
      <c r="E11" s="88">
        <v>40</v>
      </c>
      <c r="F11" s="88">
        <v>126</v>
      </c>
      <c r="G11" s="88">
        <v>5</v>
      </c>
      <c r="H11" s="88">
        <v>14</v>
      </c>
      <c r="I11" s="88">
        <v>10</v>
      </c>
      <c r="J11" s="88">
        <v>24</v>
      </c>
      <c r="K11" s="88">
        <v>75</v>
      </c>
      <c r="L11" s="88">
        <v>228</v>
      </c>
    </row>
    <row r="12" spans="1:12">
      <c r="A12" s="88">
        <v>8</v>
      </c>
      <c r="B12" s="88" t="s">
        <v>562</v>
      </c>
      <c r="C12" s="88">
        <v>36</v>
      </c>
      <c r="D12" s="88">
        <v>112</v>
      </c>
      <c r="E12" s="88">
        <v>87</v>
      </c>
      <c r="F12" s="88">
        <v>265</v>
      </c>
      <c r="G12" s="88" t="s">
        <v>31</v>
      </c>
      <c r="H12" s="88" t="s">
        <v>31</v>
      </c>
      <c r="I12" s="88" t="s">
        <v>31</v>
      </c>
      <c r="J12" s="88" t="s">
        <v>31</v>
      </c>
      <c r="K12" s="88">
        <v>123</v>
      </c>
      <c r="L12" s="88">
        <v>377</v>
      </c>
    </row>
    <row r="13" spans="1:12">
      <c r="A13" s="88">
        <v>9</v>
      </c>
      <c r="B13" s="88" t="s">
        <v>563</v>
      </c>
      <c r="C13" s="141" t="s">
        <v>31</v>
      </c>
      <c r="D13" s="141" t="s">
        <v>31</v>
      </c>
      <c r="E13" s="141" t="s">
        <v>31</v>
      </c>
      <c r="F13" s="141" t="s">
        <v>31</v>
      </c>
      <c r="G13" s="141" t="s">
        <v>31</v>
      </c>
      <c r="H13" s="141" t="s">
        <v>31</v>
      </c>
      <c r="I13" s="141" t="s">
        <v>31</v>
      </c>
      <c r="J13" s="141" t="s">
        <v>31</v>
      </c>
      <c r="K13" s="141" t="s">
        <v>31</v>
      </c>
      <c r="L13" s="141" t="s">
        <v>31</v>
      </c>
    </row>
    <row r="14" spans="1:12">
      <c r="A14" s="88">
        <v>10</v>
      </c>
      <c r="B14" s="88" t="s">
        <v>564</v>
      </c>
      <c r="C14" s="141" t="s">
        <v>31</v>
      </c>
      <c r="D14" s="141" t="s">
        <v>31</v>
      </c>
      <c r="E14" s="141" t="s">
        <v>31</v>
      </c>
      <c r="F14" s="141" t="s">
        <v>31</v>
      </c>
      <c r="G14" s="141" t="s">
        <v>31</v>
      </c>
      <c r="H14" s="141" t="s">
        <v>31</v>
      </c>
      <c r="I14" s="141" t="s">
        <v>31</v>
      </c>
      <c r="J14" s="141" t="s">
        <v>31</v>
      </c>
      <c r="K14" s="141" t="s">
        <v>31</v>
      </c>
      <c r="L14" s="141" t="s">
        <v>31</v>
      </c>
    </row>
    <row r="15" spans="1:12">
      <c r="A15" s="88">
        <v>11</v>
      </c>
      <c r="B15" s="88" t="s">
        <v>565</v>
      </c>
      <c r="C15" s="88">
        <v>46</v>
      </c>
      <c r="D15" s="88">
        <v>142</v>
      </c>
      <c r="E15" s="88">
        <v>63</v>
      </c>
      <c r="F15" s="88">
        <v>194</v>
      </c>
      <c r="G15" s="88" t="s">
        <v>31</v>
      </c>
      <c r="H15" s="88" t="s">
        <v>31</v>
      </c>
      <c r="I15" s="88" t="s">
        <v>31</v>
      </c>
      <c r="J15" s="88" t="s">
        <v>31</v>
      </c>
      <c r="K15" s="88">
        <v>109</v>
      </c>
      <c r="L15" s="88">
        <v>336</v>
      </c>
    </row>
    <row r="16" spans="1:12">
      <c r="A16" s="88">
        <v>12</v>
      </c>
      <c r="B16" s="88" t="s">
        <v>566</v>
      </c>
      <c r="C16" s="141" t="s">
        <v>31</v>
      </c>
      <c r="D16" s="141" t="s">
        <v>31</v>
      </c>
      <c r="E16" s="141" t="s">
        <v>31</v>
      </c>
      <c r="F16" s="141" t="s">
        <v>31</v>
      </c>
      <c r="G16" s="141" t="s">
        <v>31</v>
      </c>
      <c r="H16" s="141" t="s">
        <v>31</v>
      </c>
      <c r="I16" s="141" t="s">
        <v>31</v>
      </c>
      <c r="J16" s="141" t="s">
        <v>31</v>
      </c>
      <c r="K16" s="141" t="s">
        <v>31</v>
      </c>
      <c r="L16" s="141" t="s">
        <v>31</v>
      </c>
    </row>
    <row r="17" spans="1:12">
      <c r="A17" s="88">
        <v>13</v>
      </c>
      <c r="B17" s="88" t="s">
        <v>567</v>
      </c>
      <c r="C17" s="88">
        <v>30</v>
      </c>
      <c r="D17" s="88">
        <v>108</v>
      </c>
      <c r="E17" s="88">
        <v>70</v>
      </c>
      <c r="F17" s="88">
        <v>215</v>
      </c>
      <c r="G17" s="88">
        <v>7</v>
      </c>
      <c r="H17" s="88">
        <v>28</v>
      </c>
      <c r="I17" s="88">
        <v>15</v>
      </c>
      <c r="J17" s="88">
        <v>20</v>
      </c>
      <c r="K17" s="88">
        <v>122</v>
      </c>
      <c r="L17" s="88">
        <v>371</v>
      </c>
    </row>
    <row r="18" spans="1:12">
      <c r="A18" s="88">
        <v>14</v>
      </c>
      <c r="B18" s="88" t="s">
        <v>568</v>
      </c>
      <c r="C18" s="88">
        <v>40</v>
      </c>
      <c r="D18" s="88">
        <v>132</v>
      </c>
      <c r="E18" s="88">
        <v>150</v>
      </c>
      <c r="F18" s="88">
        <v>454</v>
      </c>
      <c r="G18" s="88">
        <v>25</v>
      </c>
      <c r="H18" s="88">
        <v>103</v>
      </c>
      <c r="I18" s="88">
        <v>30</v>
      </c>
      <c r="J18" s="88">
        <v>42</v>
      </c>
      <c r="K18" s="88">
        <v>245</v>
      </c>
      <c r="L18" s="88">
        <v>731</v>
      </c>
    </row>
    <row r="19" spans="1:12">
      <c r="A19" s="88">
        <v>15</v>
      </c>
      <c r="B19" s="88" t="s">
        <v>569</v>
      </c>
      <c r="C19" s="141" t="s">
        <v>31</v>
      </c>
      <c r="D19" s="141" t="s">
        <v>31</v>
      </c>
      <c r="E19" s="141" t="s">
        <v>31</v>
      </c>
      <c r="F19" s="141" t="s">
        <v>31</v>
      </c>
      <c r="G19" s="141" t="s">
        <v>31</v>
      </c>
      <c r="H19" s="141" t="s">
        <v>31</v>
      </c>
      <c r="I19" s="141" t="s">
        <v>31</v>
      </c>
      <c r="J19" s="141" t="s">
        <v>31</v>
      </c>
      <c r="K19" s="141" t="s">
        <v>31</v>
      </c>
      <c r="L19" s="141" t="s">
        <v>31</v>
      </c>
    </row>
    <row r="20" spans="1:12">
      <c r="A20" s="88">
        <v>16</v>
      </c>
      <c r="B20" s="88" t="s">
        <v>570</v>
      </c>
      <c r="C20" s="88">
        <v>60</v>
      </c>
      <c r="D20" s="88">
        <v>184</v>
      </c>
      <c r="E20" s="88">
        <v>120</v>
      </c>
      <c r="F20" s="88">
        <v>364</v>
      </c>
      <c r="G20" s="88">
        <v>8</v>
      </c>
      <c r="H20" s="88">
        <v>18</v>
      </c>
      <c r="I20" s="88">
        <v>6</v>
      </c>
      <c r="J20" s="88">
        <v>10</v>
      </c>
      <c r="K20" s="88">
        <v>191</v>
      </c>
      <c r="L20" s="88">
        <v>576</v>
      </c>
    </row>
    <row r="21" spans="1:12">
      <c r="A21" s="88">
        <v>17</v>
      </c>
      <c r="B21" s="88" t="s">
        <v>571</v>
      </c>
      <c r="C21" s="141" t="s">
        <v>31</v>
      </c>
      <c r="D21" s="141" t="s">
        <v>31</v>
      </c>
      <c r="E21" s="141" t="s">
        <v>31</v>
      </c>
      <c r="F21" s="141" t="s">
        <v>31</v>
      </c>
      <c r="G21" s="141" t="s">
        <v>31</v>
      </c>
      <c r="H21" s="141" t="s">
        <v>31</v>
      </c>
      <c r="I21" s="141" t="s">
        <v>31</v>
      </c>
      <c r="J21" s="141" t="s">
        <v>31</v>
      </c>
      <c r="K21" s="141" t="s">
        <v>31</v>
      </c>
      <c r="L21" s="141" t="s">
        <v>31</v>
      </c>
    </row>
    <row r="22" spans="1:12">
      <c r="A22" s="88">
        <v>18</v>
      </c>
      <c r="B22" s="88" t="s">
        <v>572</v>
      </c>
      <c r="C22" s="141" t="s">
        <v>31</v>
      </c>
      <c r="D22" s="141" t="s">
        <v>31</v>
      </c>
      <c r="E22" s="141" t="s">
        <v>31</v>
      </c>
      <c r="F22" s="141" t="s">
        <v>31</v>
      </c>
      <c r="G22" s="141" t="s">
        <v>31</v>
      </c>
      <c r="H22" s="141" t="s">
        <v>31</v>
      </c>
      <c r="I22" s="141" t="s">
        <v>31</v>
      </c>
      <c r="J22" s="141" t="s">
        <v>31</v>
      </c>
      <c r="K22" s="141" t="s">
        <v>31</v>
      </c>
      <c r="L22" s="141" t="s">
        <v>31</v>
      </c>
    </row>
    <row r="23" spans="1:12">
      <c r="A23" s="88">
        <v>19</v>
      </c>
      <c r="B23" s="88" t="s">
        <v>573</v>
      </c>
      <c r="C23" s="88">
        <v>47</v>
      </c>
      <c r="D23" s="88">
        <v>145</v>
      </c>
      <c r="E23" s="88">
        <v>82</v>
      </c>
      <c r="F23" s="88">
        <v>250</v>
      </c>
      <c r="G23" s="88">
        <v>5</v>
      </c>
      <c r="H23" s="88">
        <v>12</v>
      </c>
      <c r="I23" s="88">
        <v>20</v>
      </c>
      <c r="J23" s="88">
        <v>22</v>
      </c>
      <c r="K23" s="88">
        <v>154</v>
      </c>
      <c r="L23" s="88">
        <v>429</v>
      </c>
    </row>
    <row r="24" spans="1:12">
      <c r="A24" s="88">
        <v>20</v>
      </c>
      <c r="B24" s="88" t="s">
        <v>574</v>
      </c>
      <c r="C24" s="88">
        <v>20</v>
      </c>
      <c r="D24" s="88">
        <v>65</v>
      </c>
      <c r="E24" s="88">
        <v>63</v>
      </c>
      <c r="F24" s="88">
        <v>194</v>
      </c>
      <c r="G24" s="88" t="s">
        <v>31</v>
      </c>
      <c r="H24" s="88" t="s">
        <v>31</v>
      </c>
      <c r="I24" s="88" t="s">
        <v>31</v>
      </c>
      <c r="J24" s="88" t="s">
        <v>31</v>
      </c>
      <c r="K24" s="88">
        <v>83</v>
      </c>
      <c r="L24" s="88">
        <v>259</v>
      </c>
    </row>
    <row r="25" spans="1:12">
      <c r="A25" s="88">
        <v>21</v>
      </c>
      <c r="B25" s="88" t="s">
        <v>575</v>
      </c>
      <c r="C25" s="141" t="s">
        <v>31</v>
      </c>
      <c r="D25" s="141" t="s">
        <v>31</v>
      </c>
      <c r="E25" s="141" t="s">
        <v>31</v>
      </c>
      <c r="F25" s="141" t="s">
        <v>31</v>
      </c>
      <c r="G25" s="141" t="s">
        <v>31</v>
      </c>
      <c r="H25" s="141" t="s">
        <v>31</v>
      </c>
      <c r="I25" s="141" t="s">
        <v>31</v>
      </c>
      <c r="J25" s="141" t="s">
        <v>31</v>
      </c>
      <c r="K25" s="141" t="s">
        <v>31</v>
      </c>
      <c r="L25" s="141" t="s">
        <v>31</v>
      </c>
    </row>
    <row r="26" spans="1:12">
      <c r="A26" s="88">
        <v>22</v>
      </c>
      <c r="B26" s="88" t="s">
        <v>576</v>
      </c>
      <c r="C26" s="88">
        <v>40</v>
      </c>
      <c r="D26" s="88">
        <v>125</v>
      </c>
      <c r="E26" s="88">
        <v>67</v>
      </c>
      <c r="F26" s="88">
        <v>206</v>
      </c>
      <c r="G26" s="88">
        <v>6</v>
      </c>
      <c r="H26" s="88">
        <v>14</v>
      </c>
      <c r="I26" s="88">
        <v>5</v>
      </c>
      <c r="J26" s="88">
        <v>10</v>
      </c>
      <c r="K26" s="88">
        <v>118</v>
      </c>
      <c r="L26" s="88">
        <v>355</v>
      </c>
    </row>
    <row r="27" spans="1:12">
      <c r="A27" s="88">
        <v>23</v>
      </c>
      <c r="B27" s="88" t="s">
        <v>577</v>
      </c>
      <c r="C27" s="141" t="s">
        <v>31</v>
      </c>
      <c r="D27" s="141" t="s">
        <v>31</v>
      </c>
      <c r="E27" s="141" t="s">
        <v>31</v>
      </c>
      <c r="F27" s="141" t="s">
        <v>31</v>
      </c>
      <c r="G27" s="141" t="s">
        <v>31</v>
      </c>
      <c r="H27" s="141" t="s">
        <v>31</v>
      </c>
      <c r="I27" s="141" t="s">
        <v>31</v>
      </c>
      <c r="J27" s="141" t="s">
        <v>31</v>
      </c>
      <c r="K27" s="141" t="s">
        <v>31</v>
      </c>
      <c r="L27" s="141" t="s">
        <v>31</v>
      </c>
    </row>
    <row r="28" spans="1:12">
      <c r="A28" s="88">
        <v>24</v>
      </c>
      <c r="B28" s="88" t="s">
        <v>578</v>
      </c>
      <c r="C28" s="88">
        <v>20</v>
      </c>
      <c r="D28" s="88">
        <v>64</v>
      </c>
      <c r="E28" s="88">
        <v>40</v>
      </c>
      <c r="F28" s="88">
        <v>92</v>
      </c>
      <c r="G28" s="88">
        <v>1</v>
      </c>
      <c r="H28" s="88">
        <v>8</v>
      </c>
      <c r="I28" s="88">
        <v>1</v>
      </c>
      <c r="J28" s="88">
        <v>1</v>
      </c>
      <c r="K28" s="88">
        <v>62</v>
      </c>
      <c r="L28" s="88">
        <v>165</v>
      </c>
    </row>
    <row r="29" spans="1:12">
      <c r="A29" s="88">
        <v>25</v>
      </c>
      <c r="B29" s="88" t="s">
        <v>579</v>
      </c>
      <c r="C29" s="141" t="s">
        <v>31</v>
      </c>
      <c r="D29" s="141" t="s">
        <v>31</v>
      </c>
      <c r="E29" s="141" t="s">
        <v>31</v>
      </c>
      <c r="F29" s="141" t="s">
        <v>31</v>
      </c>
      <c r="G29" s="141" t="s">
        <v>31</v>
      </c>
      <c r="H29" s="141" t="s">
        <v>31</v>
      </c>
      <c r="I29" s="141" t="s">
        <v>31</v>
      </c>
      <c r="J29" s="141" t="s">
        <v>31</v>
      </c>
      <c r="K29" s="141" t="s">
        <v>31</v>
      </c>
      <c r="L29" s="141" t="s">
        <v>31</v>
      </c>
    </row>
    <row r="30" spans="1:12">
      <c r="A30" s="88">
        <v>26</v>
      </c>
      <c r="B30" s="88" t="s">
        <v>580</v>
      </c>
      <c r="C30" s="88">
        <v>94</v>
      </c>
      <c r="D30" s="88">
        <v>290</v>
      </c>
      <c r="E30" s="88">
        <v>57</v>
      </c>
      <c r="F30" s="88">
        <v>175</v>
      </c>
      <c r="G30" s="88">
        <v>35</v>
      </c>
      <c r="H30" s="88">
        <v>75</v>
      </c>
      <c r="I30" s="88">
        <v>9</v>
      </c>
      <c r="J30" s="88">
        <v>20</v>
      </c>
      <c r="K30" s="88">
        <v>195</v>
      </c>
      <c r="L30" s="88">
        <v>560</v>
      </c>
    </row>
    <row r="31" spans="1:12">
      <c r="A31" s="88">
        <v>27</v>
      </c>
      <c r="B31" s="88" t="s">
        <v>581</v>
      </c>
      <c r="C31" s="141" t="s">
        <v>31</v>
      </c>
      <c r="D31" s="141" t="s">
        <v>31</v>
      </c>
      <c r="E31" s="141" t="s">
        <v>31</v>
      </c>
      <c r="F31" s="141" t="s">
        <v>31</v>
      </c>
      <c r="G31" s="141" t="s">
        <v>31</v>
      </c>
      <c r="H31" s="141" t="s">
        <v>31</v>
      </c>
      <c r="I31" s="141" t="s">
        <v>31</v>
      </c>
      <c r="J31" s="141" t="s">
        <v>31</v>
      </c>
      <c r="K31" s="141" t="s">
        <v>31</v>
      </c>
      <c r="L31" s="141" t="s">
        <v>31</v>
      </c>
    </row>
    <row r="32" spans="1:12">
      <c r="A32" s="88">
        <v>28</v>
      </c>
      <c r="B32" s="88" t="s">
        <v>582</v>
      </c>
      <c r="C32" s="141" t="s">
        <v>31</v>
      </c>
      <c r="D32" s="141" t="s">
        <v>31</v>
      </c>
      <c r="E32" s="141" t="s">
        <v>31</v>
      </c>
      <c r="F32" s="141" t="s">
        <v>31</v>
      </c>
      <c r="G32" s="141" t="s">
        <v>31</v>
      </c>
      <c r="H32" s="141" t="s">
        <v>31</v>
      </c>
      <c r="I32" s="141" t="s">
        <v>31</v>
      </c>
      <c r="J32" s="141" t="s">
        <v>31</v>
      </c>
      <c r="K32" s="141" t="s">
        <v>31</v>
      </c>
      <c r="L32" s="141" t="s">
        <v>31</v>
      </c>
    </row>
    <row r="33" spans="1:12">
      <c r="A33" s="88">
        <v>29</v>
      </c>
      <c r="B33" s="88" t="s">
        <v>583</v>
      </c>
      <c r="C33" s="141" t="s">
        <v>31</v>
      </c>
      <c r="D33" s="141" t="s">
        <v>31</v>
      </c>
      <c r="E33" s="141" t="s">
        <v>31</v>
      </c>
      <c r="F33" s="141" t="s">
        <v>31</v>
      </c>
      <c r="G33" s="141" t="s">
        <v>31</v>
      </c>
      <c r="H33" s="141" t="s">
        <v>31</v>
      </c>
      <c r="I33" s="141" t="s">
        <v>31</v>
      </c>
      <c r="J33" s="141" t="s">
        <v>31</v>
      </c>
      <c r="K33" s="141" t="s">
        <v>31</v>
      </c>
      <c r="L33" s="141" t="s">
        <v>31</v>
      </c>
    </row>
    <row r="34" spans="1:12">
      <c r="A34" s="88">
        <v>30</v>
      </c>
      <c r="B34" s="88" t="s">
        <v>584</v>
      </c>
      <c r="C34" s="88">
        <v>75</v>
      </c>
      <c r="D34" s="88">
        <v>286.10000000000002</v>
      </c>
      <c r="E34" s="88">
        <v>103</v>
      </c>
      <c r="F34" s="88">
        <v>273.60000000000002</v>
      </c>
      <c r="G34" s="88" t="s">
        <v>31</v>
      </c>
      <c r="H34" s="88" t="s">
        <v>31</v>
      </c>
      <c r="I34" s="88" t="s">
        <v>31</v>
      </c>
      <c r="J34" s="88" t="s">
        <v>31</v>
      </c>
      <c r="K34" s="88">
        <v>178</v>
      </c>
      <c r="L34" s="88">
        <v>559.70000000000005</v>
      </c>
    </row>
    <row r="35" spans="1:12" ht="24" customHeight="1">
      <c r="A35" s="125"/>
      <c r="B35" s="7" t="s">
        <v>6</v>
      </c>
      <c r="C35" s="126">
        <v>660</v>
      </c>
      <c r="D35" s="126">
        <v>2138.1</v>
      </c>
      <c r="E35" s="126">
        <v>1144</v>
      </c>
      <c r="F35" s="126">
        <v>3422.6</v>
      </c>
      <c r="G35" s="126">
        <v>164</v>
      </c>
      <c r="H35" s="126">
        <v>606</v>
      </c>
      <c r="I35" s="126">
        <v>147</v>
      </c>
      <c r="J35" s="126">
        <v>244</v>
      </c>
      <c r="K35" s="126">
        <v>2112</v>
      </c>
      <c r="L35" s="126">
        <v>6410.7</v>
      </c>
    </row>
    <row r="38" spans="1:12">
      <c r="B38" s="127" t="s">
        <v>9</v>
      </c>
      <c r="C38" s="66">
        <f>C35/30</f>
        <v>22</v>
      </c>
      <c r="D38" s="143">
        <f t="shared" ref="D38:L38" si="0">D35/30</f>
        <v>71.27</v>
      </c>
      <c r="E38" s="66">
        <f t="shared" si="0"/>
        <v>38.133333333333333</v>
      </c>
      <c r="F38" s="92">
        <f t="shared" si="0"/>
        <v>114.08666666666666</v>
      </c>
      <c r="G38" s="66">
        <f t="shared" si="0"/>
        <v>5.4666666666666668</v>
      </c>
      <c r="H38" s="144">
        <f t="shared" si="0"/>
        <v>20.2</v>
      </c>
      <c r="I38" s="66">
        <f t="shared" si="0"/>
        <v>4.9000000000000004</v>
      </c>
      <c r="J38" s="155">
        <f t="shared" si="0"/>
        <v>8.1333333333333329</v>
      </c>
      <c r="K38" s="66">
        <f t="shared" si="0"/>
        <v>70.400000000000006</v>
      </c>
      <c r="L38" s="93">
        <f t="shared" si="0"/>
        <v>213.69</v>
      </c>
    </row>
  </sheetData>
  <mergeCells count="8"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" bottom="0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9"/>
  <sheetViews>
    <sheetView topLeftCell="A19" workbookViewId="0">
      <selection activeCell="E49" sqref="E49"/>
    </sheetView>
  </sheetViews>
  <sheetFormatPr defaultColWidth="12.42578125" defaultRowHeight="15"/>
  <cols>
    <col min="1" max="1" width="5.42578125" bestFit="1" customWidth="1"/>
    <col min="2" max="2" width="12.42578125" style="63"/>
  </cols>
  <sheetData>
    <row r="2" spans="1:12" ht="25.5">
      <c r="A2" s="247" t="s">
        <v>10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12">
      <c r="A3" s="248" t="s">
        <v>0</v>
      </c>
      <c r="B3" s="249" t="s">
        <v>1</v>
      </c>
      <c r="C3" s="250" t="s">
        <v>2</v>
      </c>
      <c r="D3" s="250"/>
      <c r="E3" s="251" t="s">
        <v>3</v>
      </c>
      <c r="F3" s="251"/>
      <c r="G3" s="252" t="s">
        <v>4</v>
      </c>
      <c r="H3" s="252"/>
      <c r="I3" s="253" t="s">
        <v>5</v>
      </c>
      <c r="J3" s="253"/>
      <c r="K3" s="254" t="s">
        <v>6</v>
      </c>
      <c r="L3" s="254"/>
    </row>
    <row r="4" spans="1:12">
      <c r="A4" s="248"/>
      <c r="B4" s="249"/>
      <c r="C4" s="1" t="s">
        <v>7</v>
      </c>
      <c r="D4" s="1" t="s">
        <v>8</v>
      </c>
      <c r="E4" s="2" t="s">
        <v>7</v>
      </c>
      <c r="F4" s="2" t="s">
        <v>8</v>
      </c>
      <c r="G4" s="3" t="s">
        <v>7</v>
      </c>
      <c r="H4" s="3" t="s">
        <v>8</v>
      </c>
      <c r="I4" s="47" t="s">
        <v>7</v>
      </c>
      <c r="J4" s="47" t="s">
        <v>8</v>
      </c>
      <c r="K4" s="4" t="s">
        <v>7</v>
      </c>
      <c r="L4" s="4" t="s">
        <v>8</v>
      </c>
    </row>
    <row r="5" spans="1:12">
      <c r="A5" s="5">
        <v>1</v>
      </c>
      <c r="B5" s="60">
        <v>43586</v>
      </c>
      <c r="C5" s="7" t="s">
        <v>31</v>
      </c>
      <c r="D5" s="7" t="s">
        <v>31</v>
      </c>
      <c r="E5" s="7" t="s">
        <v>31</v>
      </c>
      <c r="F5" s="7" t="s">
        <v>31</v>
      </c>
      <c r="G5" s="7" t="s">
        <v>31</v>
      </c>
      <c r="H5" s="7" t="s">
        <v>31</v>
      </c>
      <c r="I5" s="7" t="s">
        <v>31</v>
      </c>
      <c r="J5" s="7" t="s">
        <v>31</v>
      </c>
      <c r="K5" s="7" t="s">
        <v>31</v>
      </c>
      <c r="L5" s="7" t="s">
        <v>31</v>
      </c>
    </row>
    <row r="6" spans="1:12">
      <c r="A6" s="5">
        <v>2</v>
      </c>
      <c r="B6" s="60">
        <v>43587</v>
      </c>
      <c r="C6" s="7" t="s">
        <v>31</v>
      </c>
      <c r="D6" s="7" t="s">
        <v>31</v>
      </c>
      <c r="E6" s="7" t="s">
        <v>31</v>
      </c>
      <c r="F6" s="7" t="s">
        <v>31</v>
      </c>
      <c r="G6" s="7" t="s">
        <v>31</v>
      </c>
      <c r="H6" s="7" t="s">
        <v>31</v>
      </c>
      <c r="I6" s="7" t="s">
        <v>31</v>
      </c>
      <c r="J6" s="7" t="s">
        <v>31</v>
      </c>
      <c r="K6" s="7" t="s">
        <v>31</v>
      </c>
      <c r="L6" s="7" t="s">
        <v>31</v>
      </c>
    </row>
    <row r="7" spans="1:12">
      <c r="A7" s="5">
        <v>3</v>
      </c>
      <c r="B7" s="60">
        <v>43588</v>
      </c>
      <c r="C7" s="6">
        <v>72</v>
      </c>
      <c r="D7" s="6">
        <v>410</v>
      </c>
      <c r="E7" s="6">
        <v>78</v>
      </c>
      <c r="F7" s="6">
        <v>532</v>
      </c>
      <c r="G7" s="6">
        <v>31</v>
      </c>
      <c r="H7" s="6">
        <v>225</v>
      </c>
      <c r="I7" s="6">
        <v>24</v>
      </c>
      <c r="J7" s="6">
        <v>63</v>
      </c>
      <c r="K7" s="7">
        <f>SUM(C7,E7,G7,I7)</f>
        <v>205</v>
      </c>
      <c r="L7" s="7">
        <f>SUM(D7,F7,H7,J7)</f>
        <v>1230</v>
      </c>
    </row>
    <row r="8" spans="1:12">
      <c r="A8" s="5">
        <v>4</v>
      </c>
      <c r="B8" s="60">
        <v>43589</v>
      </c>
      <c r="C8" s="6">
        <v>16</v>
      </c>
      <c r="D8" s="6">
        <v>91</v>
      </c>
      <c r="E8" s="6">
        <v>21</v>
      </c>
      <c r="F8" s="6">
        <v>67</v>
      </c>
      <c r="G8" s="6">
        <v>7</v>
      </c>
      <c r="H8" s="6">
        <v>35</v>
      </c>
      <c r="I8" s="6">
        <v>0</v>
      </c>
      <c r="J8" s="6">
        <v>0</v>
      </c>
      <c r="K8" s="7">
        <f t="shared" ref="K8:K32" si="0">SUM(C8,E8,G8,I8)</f>
        <v>44</v>
      </c>
      <c r="L8" s="7">
        <f t="shared" ref="L8:L32" si="1">SUM(D8,F8,H8,J8)</f>
        <v>193</v>
      </c>
    </row>
    <row r="9" spans="1:12">
      <c r="A9" s="5">
        <v>5</v>
      </c>
      <c r="B9" s="60">
        <v>43590</v>
      </c>
      <c r="C9" s="7" t="s">
        <v>31</v>
      </c>
      <c r="D9" s="7" t="s">
        <v>31</v>
      </c>
      <c r="E9" s="7" t="s">
        <v>31</v>
      </c>
      <c r="F9" s="7" t="s">
        <v>31</v>
      </c>
      <c r="G9" s="7" t="s">
        <v>31</v>
      </c>
      <c r="H9" s="7" t="s">
        <v>31</v>
      </c>
      <c r="I9" s="7" t="s">
        <v>31</v>
      </c>
      <c r="J9" s="7" t="s">
        <v>31</v>
      </c>
      <c r="K9" s="7" t="s">
        <v>31</v>
      </c>
      <c r="L9" s="7" t="s">
        <v>31</v>
      </c>
    </row>
    <row r="10" spans="1:12">
      <c r="A10" s="5">
        <v>6</v>
      </c>
      <c r="B10" s="60">
        <v>43591</v>
      </c>
      <c r="C10" s="7" t="s">
        <v>31</v>
      </c>
      <c r="D10" s="7" t="s">
        <v>31</v>
      </c>
      <c r="E10" s="7" t="s">
        <v>31</v>
      </c>
      <c r="F10" s="7" t="s">
        <v>31</v>
      </c>
      <c r="G10" s="7" t="s">
        <v>31</v>
      </c>
      <c r="H10" s="7" t="s">
        <v>31</v>
      </c>
      <c r="I10" s="7" t="s">
        <v>31</v>
      </c>
      <c r="J10" s="7" t="s">
        <v>31</v>
      </c>
      <c r="K10" s="7" t="s">
        <v>31</v>
      </c>
      <c r="L10" s="7" t="s">
        <v>31</v>
      </c>
    </row>
    <row r="11" spans="1:12">
      <c r="A11" s="5">
        <v>7</v>
      </c>
      <c r="B11" s="60">
        <v>43592</v>
      </c>
      <c r="C11" s="7" t="s">
        <v>31</v>
      </c>
      <c r="D11" s="7" t="s">
        <v>31</v>
      </c>
      <c r="E11" s="7" t="s">
        <v>31</v>
      </c>
      <c r="F11" s="7" t="s">
        <v>31</v>
      </c>
      <c r="G11" s="7" t="s">
        <v>31</v>
      </c>
      <c r="H11" s="7" t="s">
        <v>31</v>
      </c>
      <c r="I11" s="7" t="s">
        <v>31</v>
      </c>
      <c r="J11" s="7" t="s">
        <v>31</v>
      </c>
      <c r="K11" s="7" t="s">
        <v>31</v>
      </c>
      <c r="L11" s="7" t="s">
        <v>31</v>
      </c>
    </row>
    <row r="12" spans="1:12">
      <c r="A12" s="5">
        <v>8</v>
      </c>
      <c r="B12" s="60">
        <v>43593</v>
      </c>
      <c r="C12" s="7" t="s">
        <v>31</v>
      </c>
      <c r="D12" s="7" t="s">
        <v>31</v>
      </c>
      <c r="E12" s="7" t="s">
        <v>31</v>
      </c>
      <c r="F12" s="7" t="s">
        <v>31</v>
      </c>
      <c r="G12" s="7" t="s">
        <v>31</v>
      </c>
      <c r="H12" s="7" t="s">
        <v>31</v>
      </c>
      <c r="I12" s="7" t="s">
        <v>31</v>
      </c>
      <c r="J12" s="7" t="s">
        <v>31</v>
      </c>
      <c r="K12" s="7" t="s">
        <v>31</v>
      </c>
      <c r="L12" s="7" t="s">
        <v>31</v>
      </c>
    </row>
    <row r="13" spans="1:12">
      <c r="A13" s="5">
        <v>9</v>
      </c>
      <c r="B13" s="60">
        <v>43594</v>
      </c>
      <c r="C13" s="6">
        <v>40</v>
      </c>
      <c r="D13" s="6">
        <v>205</v>
      </c>
      <c r="E13" s="6">
        <v>60</v>
      </c>
      <c r="F13" s="6">
        <v>235</v>
      </c>
      <c r="G13" s="6">
        <v>30</v>
      </c>
      <c r="H13" s="6">
        <v>130</v>
      </c>
      <c r="I13" s="6">
        <v>5</v>
      </c>
      <c r="J13" s="6">
        <v>25</v>
      </c>
      <c r="K13" s="7">
        <f t="shared" si="0"/>
        <v>135</v>
      </c>
      <c r="L13" s="7">
        <f t="shared" si="1"/>
        <v>595</v>
      </c>
    </row>
    <row r="14" spans="1:12">
      <c r="A14" s="5">
        <v>10</v>
      </c>
      <c r="B14" s="60">
        <v>43595</v>
      </c>
      <c r="C14" s="6">
        <v>8</v>
      </c>
      <c r="D14" s="6">
        <v>30</v>
      </c>
      <c r="E14" s="6">
        <v>14</v>
      </c>
      <c r="F14" s="6">
        <v>36</v>
      </c>
      <c r="G14" s="6">
        <v>4</v>
      </c>
      <c r="H14" s="6">
        <v>32</v>
      </c>
      <c r="I14" s="6">
        <v>10</v>
      </c>
      <c r="J14" s="6">
        <v>50</v>
      </c>
      <c r="K14" s="7">
        <f t="shared" si="0"/>
        <v>36</v>
      </c>
      <c r="L14" s="7">
        <f t="shared" si="1"/>
        <v>148</v>
      </c>
    </row>
    <row r="15" spans="1:12">
      <c r="A15" s="5">
        <v>11</v>
      </c>
      <c r="B15" s="60">
        <v>43596</v>
      </c>
      <c r="C15" s="7" t="s">
        <v>31</v>
      </c>
      <c r="D15" s="7" t="s">
        <v>31</v>
      </c>
      <c r="E15" s="7" t="s">
        <v>31</v>
      </c>
      <c r="F15" s="7" t="s">
        <v>31</v>
      </c>
      <c r="G15" s="7" t="s">
        <v>31</v>
      </c>
      <c r="H15" s="7" t="s">
        <v>31</v>
      </c>
      <c r="I15" s="7" t="s">
        <v>31</v>
      </c>
      <c r="J15" s="7" t="s">
        <v>31</v>
      </c>
      <c r="K15" s="7" t="s">
        <v>31</v>
      </c>
      <c r="L15" s="7" t="s">
        <v>31</v>
      </c>
    </row>
    <row r="16" spans="1:12">
      <c r="A16" s="5">
        <v>12</v>
      </c>
      <c r="B16" s="60">
        <v>43597</v>
      </c>
      <c r="C16" s="7" t="s">
        <v>31</v>
      </c>
      <c r="D16" s="7" t="s">
        <v>31</v>
      </c>
      <c r="E16" s="7" t="s">
        <v>31</v>
      </c>
      <c r="F16" s="7" t="s">
        <v>31</v>
      </c>
      <c r="G16" s="7" t="s">
        <v>31</v>
      </c>
      <c r="H16" s="7" t="s">
        <v>31</v>
      </c>
      <c r="I16" s="7" t="s">
        <v>31</v>
      </c>
      <c r="J16" s="7" t="s">
        <v>31</v>
      </c>
      <c r="K16" s="7" t="s">
        <v>31</v>
      </c>
      <c r="L16" s="7" t="s">
        <v>31</v>
      </c>
    </row>
    <row r="17" spans="1:12">
      <c r="A17" s="5">
        <v>13</v>
      </c>
      <c r="B17" s="60">
        <v>43598</v>
      </c>
      <c r="C17" s="7" t="s">
        <v>31</v>
      </c>
      <c r="D17" s="7" t="s">
        <v>31</v>
      </c>
      <c r="E17" s="7" t="s">
        <v>31</v>
      </c>
      <c r="F17" s="7" t="s">
        <v>31</v>
      </c>
      <c r="G17" s="7" t="s">
        <v>31</v>
      </c>
      <c r="H17" s="7" t="s">
        <v>31</v>
      </c>
      <c r="I17" s="7" t="s">
        <v>31</v>
      </c>
      <c r="J17" s="7" t="s">
        <v>31</v>
      </c>
      <c r="K17" s="7" t="s">
        <v>31</v>
      </c>
      <c r="L17" s="7" t="s">
        <v>31</v>
      </c>
    </row>
    <row r="18" spans="1:12">
      <c r="A18" s="5">
        <v>14</v>
      </c>
      <c r="B18" s="60">
        <v>43599</v>
      </c>
      <c r="C18" s="7" t="s">
        <v>31</v>
      </c>
      <c r="D18" s="7" t="s">
        <v>31</v>
      </c>
      <c r="E18" s="7" t="s">
        <v>31</v>
      </c>
      <c r="F18" s="7" t="s">
        <v>31</v>
      </c>
      <c r="G18" s="7" t="s">
        <v>31</v>
      </c>
      <c r="H18" s="7" t="s">
        <v>31</v>
      </c>
      <c r="I18" s="7" t="s">
        <v>31</v>
      </c>
      <c r="J18" s="7" t="s">
        <v>31</v>
      </c>
      <c r="K18" s="7" t="s">
        <v>31</v>
      </c>
      <c r="L18" s="7" t="s">
        <v>31</v>
      </c>
    </row>
    <row r="19" spans="1:12">
      <c r="A19" s="5">
        <v>15</v>
      </c>
      <c r="B19" s="60">
        <v>43600</v>
      </c>
      <c r="C19" s="7" t="s">
        <v>31</v>
      </c>
      <c r="D19" s="7" t="s">
        <v>31</v>
      </c>
      <c r="E19" s="7" t="s">
        <v>31</v>
      </c>
      <c r="F19" s="7" t="s">
        <v>31</v>
      </c>
      <c r="G19" s="7" t="s">
        <v>31</v>
      </c>
      <c r="H19" s="7" t="s">
        <v>31</v>
      </c>
      <c r="I19" s="7" t="s">
        <v>31</v>
      </c>
      <c r="J19" s="7" t="s">
        <v>31</v>
      </c>
      <c r="K19" s="7" t="s">
        <v>31</v>
      </c>
      <c r="L19" s="7" t="s">
        <v>31</v>
      </c>
    </row>
    <row r="20" spans="1:12">
      <c r="A20" s="5">
        <v>16</v>
      </c>
      <c r="B20" s="60">
        <v>43601</v>
      </c>
      <c r="C20" s="7" t="s">
        <v>31</v>
      </c>
      <c r="D20" s="7" t="s">
        <v>31</v>
      </c>
      <c r="E20" s="7" t="s">
        <v>31</v>
      </c>
      <c r="F20" s="7" t="s">
        <v>31</v>
      </c>
      <c r="G20" s="7" t="s">
        <v>31</v>
      </c>
      <c r="H20" s="7" t="s">
        <v>31</v>
      </c>
      <c r="I20" s="7" t="s">
        <v>31</v>
      </c>
      <c r="J20" s="7" t="s">
        <v>31</v>
      </c>
      <c r="K20" s="7" t="s">
        <v>31</v>
      </c>
      <c r="L20" s="7" t="s">
        <v>31</v>
      </c>
    </row>
    <row r="21" spans="1:12">
      <c r="A21" s="5">
        <v>17</v>
      </c>
      <c r="B21" s="60">
        <v>43602</v>
      </c>
      <c r="C21" s="7" t="s">
        <v>31</v>
      </c>
      <c r="D21" s="7" t="s">
        <v>31</v>
      </c>
      <c r="E21" s="7" t="s">
        <v>31</v>
      </c>
      <c r="F21" s="7" t="s">
        <v>31</v>
      </c>
      <c r="G21" s="7" t="s">
        <v>31</v>
      </c>
      <c r="H21" s="7" t="s">
        <v>31</v>
      </c>
      <c r="I21" s="7" t="s">
        <v>31</v>
      </c>
      <c r="J21" s="7" t="s">
        <v>31</v>
      </c>
      <c r="K21" s="7" t="s">
        <v>31</v>
      </c>
      <c r="L21" s="7" t="s">
        <v>31</v>
      </c>
    </row>
    <row r="22" spans="1:12">
      <c r="A22" s="5">
        <v>18</v>
      </c>
      <c r="B22" s="60">
        <v>43603</v>
      </c>
      <c r="C22" s="7" t="s">
        <v>31</v>
      </c>
      <c r="D22" s="7" t="s">
        <v>31</v>
      </c>
      <c r="E22" s="7" t="s">
        <v>31</v>
      </c>
      <c r="F22" s="7" t="s">
        <v>31</v>
      </c>
      <c r="G22" s="7" t="s">
        <v>31</v>
      </c>
      <c r="H22" s="7" t="s">
        <v>31</v>
      </c>
      <c r="I22" s="7" t="s">
        <v>31</v>
      </c>
      <c r="J22" s="7" t="s">
        <v>31</v>
      </c>
      <c r="K22" s="7" t="s">
        <v>31</v>
      </c>
      <c r="L22" s="7" t="s">
        <v>31</v>
      </c>
    </row>
    <row r="23" spans="1:12">
      <c r="A23" s="5">
        <v>19</v>
      </c>
      <c r="B23" s="60">
        <v>43604</v>
      </c>
      <c r="C23" s="7" t="s">
        <v>31</v>
      </c>
      <c r="D23" s="7" t="s">
        <v>31</v>
      </c>
      <c r="E23" s="7" t="s">
        <v>31</v>
      </c>
      <c r="F23" s="7" t="s">
        <v>31</v>
      </c>
      <c r="G23" s="7" t="s">
        <v>31</v>
      </c>
      <c r="H23" s="7" t="s">
        <v>31</v>
      </c>
      <c r="I23" s="7" t="s">
        <v>31</v>
      </c>
      <c r="J23" s="7" t="s">
        <v>31</v>
      </c>
      <c r="K23" s="7" t="s">
        <v>31</v>
      </c>
      <c r="L23" s="7" t="s">
        <v>31</v>
      </c>
    </row>
    <row r="24" spans="1:12">
      <c r="A24" s="5">
        <v>20</v>
      </c>
      <c r="B24" s="60">
        <v>43605</v>
      </c>
      <c r="C24" s="6">
        <v>47</v>
      </c>
      <c r="D24" s="6">
        <v>140</v>
      </c>
      <c r="E24" s="6">
        <v>63</v>
      </c>
      <c r="F24" s="6">
        <v>180</v>
      </c>
      <c r="G24" s="6">
        <v>22</v>
      </c>
      <c r="H24" s="6">
        <v>150</v>
      </c>
      <c r="I24" s="6">
        <v>5</v>
      </c>
      <c r="J24" s="6">
        <v>15</v>
      </c>
      <c r="K24" s="7">
        <f t="shared" si="0"/>
        <v>137</v>
      </c>
      <c r="L24" s="7">
        <f t="shared" si="1"/>
        <v>485</v>
      </c>
    </row>
    <row r="25" spans="1:12">
      <c r="A25" s="5">
        <v>21</v>
      </c>
      <c r="B25" s="60">
        <v>43606</v>
      </c>
      <c r="C25" s="7" t="s">
        <v>31</v>
      </c>
      <c r="D25" s="7" t="s">
        <v>31</v>
      </c>
      <c r="E25" s="7" t="s">
        <v>31</v>
      </c>
      <c r="F25" s="7" t="s">
        <v>31</v>
      </c>
      <c r="G25" s="7" t="s">
        <v>31</v>
      </c>
      <c r="H25" s="7" t="s">
        <v>31</v>
      </c>
      <c r="I25" s="7" t="s">
        <v>31</v>
      </c>
      <c r="J25" s="7" t="s">
        <v>31</v>
      </c>
      <c r="K25" s="7" t="s">
        <v>31</v>
      </c>
      <c r="L25" s="7" t="s">
        <v>31</v>
      </c>
    </row>
    <row r="26" spans="1:12">
      <c r="A26" s="5">
        <v>22</v>
      </c>
      <c r="B26" s="60">
        <v>43607</v>
      </c>
      <c r="C26" s="7" t="s">
        <v>31</v>
      </c>
      <c r="D26" s="7" t="s">
        <v>31</v>
      </c>
      <c r="E26" s="7" t="s">
        <v>31</v>
      </c>
      <c r="F26" s="7" t="s">
        <v>31</v>
      </c>
      <c r="G26" s="7" t="s">
        <v>31</v>
      </c>
      <c r="H26" s="7" t="s">
        <v>31</v>
      </c>
      <c r="I26" s="7" t="s">
        <v>31</v>
      </c>
      <c r="J26" s="7" t="s">
        <v>31</v>
      </c>
      <c r="K26" s="7" t="s">
        <v>31</v>
      </c>
      <c r="L26" s="7" t="s">
        <v>31</v>
      </c>
    </row>
    <row r="27" spans="1:12">
      <c r="A27" s="5">
        <v>23</v>
      </c>
      <c r="B27" s="60">
        <v>43608</v>
      </c>
      <c r="C27" s="7" t="s">
        <v>31</v>
      </c>
      <c r="D27" s="7" t="s">
        <v>31</v>
      </c>
      <c r="E27" s="7" t="s">
        <v>31</v>
      </c>
      <c r="F27" s="7" t="s">
        <v>31</v>
      </c>
      <c r="G27" s="7" t="s">
        <v>31</v>
      </c>
      <c r="H27" s="7" t="s">
        <v>31</v>
      </c>
      <c r="I27" s="7" t="s">
        <v>31</v>
      </c>
      <c r="J27" s="7" t="s">
        <v>31</v>
      </c>
      <c r="K27" s="7" t="s">
        <v>31</v>
      </c>
      <c r="L27" s="7" t="s">
        <v>31</v>
      </c>
    </row>
    <row r="28" spans="1:12">
      <c r="A28" s="5">
        <v>24</v>
      </c>
      <c r="B28" s="60">
        <v>43609</v>
      </c>
      <c r="C28" s="7" t="s">
        <v>31</v>
      </c>
      <c r="D28" s="7" t="s">
        <v>31</v>
      </c>
      <c r="E28" s="7" t="s">
        <v>31</v>
      </c>
      <c r="F28" s="7" t="s">
        <v>31</v>
      </c>
      <c r="G28" s="7" t="s">
        <v>31</v>
      </c>
      <c r="H28" s="7" t="s">
        <v>31</v>
      </c>
      <c r="I28" s="7" t="s">
        <v>31</v>
      </c>
      <c r="J28" s="7" t="s">
        <v>31</v>
      </c>
      <c r="K28" s="7" t="s">
        <v>31</v>
      </c>
      <c r="L28" s="7" t="s">
        <v>31</v>
      </c>
    </row>
    <row r="29" spans="1:12">
      <c r="A29" s="5">
        <v>25</v>
      </c>
      <c r="B29" s="60">
        <v>43610</v>
      </c>
      <c r="C29" s="7" t="s">
        <v>31</v>
      </c>
      <c r="D29" s="7" t="s">
        <v>31</v>
      </c>
      <c r="E29" s="7" t="s">
        <v>31</v>
      </c>
      <c r="F29" s="7" t="s">
        <v>31</v>
      </c>
      <c r="G29" s="7" t="s">
        <v>31</v>
      </c>
      <c r="H29" s="7" t="s">
        <v>31</v>
      </c>
      <c r="I29" s="7" t="s">
        <v>31</v>
      </c>
      <c r="J29" s="7" t="s">
        <v>31</v>
      </c>
      <c r="K29" s="7" t="s">
        <v>31</v>
      </c>
      <c r="L29" s="7" t="s">
        <v>31</v>
      </c>
    </row>
    <row r="30" spans="1:12">
      <c r="A30" s="5">
        <v>26</v>
      </c>
      <c r="B30" s="60">
        <v>43611</v>
      </c>
      <c r="C30" s="6">
        <v>51</v>
      </c>
      <c r="D30" s="6">
        <v>253</v>
      </c>
      <c r="E30" s="6">
        <v>73</v>
      </c>
      <c r="F30" s="6">
        <v>190</v>
      </c>
      <c r="G30" s="6">
        <v>24</v>
      </c>
      <c r="H30" s="6">
        <v>115</v>
      </c>
      <c r="I30" s="6">
        <v>19</v>
      </c>
      <c r="J30" s="6">
        <v>39</v>
      </c>
      <c r="K30" s="7">
        <f t="shared" si="0"/>
        <v>167</v>
      </c>
      <c r="L30" s="7">
        <f t="shared" si="1"/>
        <v>597</v>
      </c>
    </row>
    <row r="31" spans="1:12">
      <c r="A31" s="5">
        <v>27</v>
      </c>
      <c r="B31" s="60">
        <v>43612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</row>
    <row r="32" spans="1:12">
      <c r="A32" s="5">
        <v>28</v>
      </c>
      <c r="B32" s="60">
        <v>43613</v>
      </c>
      <c r="C32" s="6">
        <v>21</v>
      </c>
      <c r="D32" s="6">
        <v>89</v>
      </c>
      <c r="E32" s="6">
        <v>29</v>
      </c>
      <c r="F32" s="6">
        <v>110</v>
      </c>
      <c r="G32" s="6">
        <v>6</v>
      </c>
      <c r="H32" s="6">
        <v>77</v>
      </c>
      <c r="I32" s="6">
        <v>4</v>
      </c>
      <c r="J32" s="6">
        <v>12</v>
      </c>
      <c r="K32" s="7">
        <f t="shared" si="0"/>
        <v>60</v>
      </c>
      <c r="L32" s="7">
        <f t="shared" si="1"/>
        <v>288</v>
      </c>
    </row>
    <row r="33" spans="1:12">
      <c r="A33" s="5">
        <v>29</v>
      </c>
      <c r="B33" s="60">
        <v>43614</v>
      </c>
      <c r="C33" s="7" t="s">
        <v>31</v>
      </c>
      <c r="D33" s="7" t="s">
        <v>31</v>
      </c>
      <c r="E33" s="7" t="s">
        <v>31</v>
      </c>
      <c r="F33" s="7" t="s">
        <v>31</v>
      </c>
      <c r="G33" s="7" t="s">
        <v>31</v>
      </c>
      <c r="H33" s="7" t="s">
        <v>31</v>
      </c>
      <c r="I33" s="7" t="s">
        <v>31</v>
      </c>
      <c r="J33" s="7" t="s">
        <v>31</v>
      </c>
      <c r="K33" s="7" t="s">
        <v>31</v>
      </c>
      <c r="L33" s="7" t="s">
        <v>31</v>
      </c>
    </row>
    <row r="34" spans="1:12">
      <c r="A34" s="5">
        <v>30</v>
      </c>
      <c r="B34" s="60">
        <v>43615</v>
      </c>
      <c r="C34" s="7" t="s">
        <v>31</v>
      </c>
      <c r="D34" s="7" t="s">
        <v>31</v>
      </c>
      <c r="E34" s="7" t="s">
        <v>31</v>
      </c>
      <c r="F34" s="7" t="s">
        <v>31</v>
      </c>
      <c r="G34" s="7" t="s">
        <v>31</v>
      </c>
      <c r="H34" s="7" t="s">
        <v>31</v>
      </c>
      <c r="I34" s="7" t="s">
        <v>31</v>
      </c>
      <c r="J34" s="7" t="s">
        <v>31</v>
      </c>
      <c r="K34" s="7" t="s">
        <v>31</v>
      </c>
      <c r="L34" s="7" t="s">
        <v>31</v>
      </c>
    </row>
    <row r="35" spans="1:12">
      <c r="A35" s="5">
        <v>31</v>
      </c>
      <c r="B35" s="60">
        <v>43616</v>
      </c>
      <c r="C35" s="7" t="s">
        <v>31</v>
      </c>
      <c r="D35" s="7" t="s">
        <v>31</v>
      </c>
      <c r="E35" s="7" t="s">
        <v>31</v>
      </c>
      <c r="F35" s="7" t="s">
        <v>31</v>
      </c>
      <c r="G35" s="7" t="s">
        <v>31</v>
      </c>
      <c r="H35" s="7" t="s">
        <v>31</v>
      </c>
      <c r="I35" s="7" t="s">
        <v>31</v>
      </c>
      <c r="J35" s="7" t="s">
        <v>31</v>
      </c>
      <c r="K35" s="7" t="s">
        <v>31</v>
      </c>
      <c r="L35" s="7" t="s">
        <v>31</v>
      </c>
    </row>
    <row r="36" spans="1:12" s="50" customFormat="1" ht="36" customHeight="1">
      <c r="A36" s="244" t="s">
        <v>6</v>
      </c>
      <c r="B36" s="245"/>
      <c r="C36" s="42">
        <f t="shared" ref="C36:I36" si="2">SUM(C5:C35)</f>
        <v>255</v>
      </c>
      <c r="D36" s="42">
        <f t="shared" si="2"/>
        <v>1218</v>
      </c>
      <c r="E36" s="42">
        <f t="shared" si="2"/>
        <v>338</v>
      </c>
      <c r="F36" s="42">
        <f t="shared" si="2"/>
        <v>1350</v>
      </c>
      <c r="G36" s="42">
        <f t="shared" si="2"/>
        <v>124</v>
      </c>
      <c r="H36" s="42">
        <f t="shared" si="2"/>
        <v>764</v>
      </c>
      <c r="I36" s="42">
        <f t="shared" si="2"/>
        <v>67</v>
      </c>
      <c r="J36" s="42">
        <f>SUM(J7:J35)</f>
        <v>204</v>
      </c>
      <c r="K36" s="42">
        <f>SUM(K7:K35)</f>
        <v>784</v>
      </c>
      <c r="L36" s="42">
        <f>SUM(L7:L35)</f>
        <v>3536</v>
      </c>
    </row>
    <row r="37" spans="1:12">
      <c r="A37" s="9"/>
      <c r="B37" s="65"/>
      <c r="C37" s="9"/>
      <c r="D37" s="9"/>
      <c r="E37" s="9"/>
      <c r="F37" s="9"/>
      <c r="G37" s="9"/>
      <c r="H37" s="9"/>
      <c r="I37" s="9"/>
      <c r="J37" s="9"/>
    </row>
    <row r="39" spans="1:12">
      <c r="A39" s="255" t="s">
        <v>9</v>
      </c>
      <c r="B39" s="255"/>
      <c r="C39" s="41">
        <f>C36/31</f>
        <v>8.2258064516129039</v>
      </c>
      <c r="D39" s="49">
        <f t="shared" ref="D39:L39" si="3">D36/31</f>
        <v>39.29032258064516</v>
      </c>
      <c r="E39" s="41">
        <f t="shared" si="3"/>
        <v>10.903225806451612</v>
      </c>
      <c r="F39" s="44">
        <f t="shared" si="3"/>
        <v>43.548387096774192</v>
      </c>
      <c r="G39" s="41">
        <f t="shared" si="3"/>
        <v>4</v>
      </c>
      <c r="H39" s="8">
        <f t="shared" si="3"/>
        <v>24.64516129032258</v>
      </c>
      <c r="I39" s="41">
        <f t="shared" si="3"/>
        <v>2.161290322580645</v>
      </c>
      <c r="J39" s="46">
        <f t="shared" si="3"/>
        <v>6.580645161290323</v>
      </c>
      <c r="K39" s="41">
        <f t="shared" si="3"/>
        <v>25.29032258064516</v>
      </c>
      <c r="L39" s="45">
        <f t="shared" si="3"/>
        <v>114.06451612903226</v>
      </c>
    </row>
  </sheetData>
  <mergeCells count="10">
    <mergeCell ref="A39:B39"/>
    <mergeCell ref="A36:B36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scale="8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2:L39"/>
  <sheetViews>
    <sheetView workbookViewId="0">
      <selection activeCell="R37" sqref="R37"/>
    </sheetView>
  </sheetViews>
  <sheetFormatPr defaultRowHeight="15"/>
  <cols>
    <col min="1" max="1" width="6.85546875" customWidth="1"/>
    <col min="2" max="2" width="14.140625" customWidth="1"/>
    <col min="7" max="7" width="8.5703125" customWidth="1"/>
    <col min="8" max="8" width="9.28515625" customWidth="1"/>
  </cols>
  <sheetData>
    <row r="2" spans="1:12">
      <c r="A2" s="301" t="s">
        <v>585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88" t="s">
        <v>586</v>
      </c>
      <c r="C5" s="88" t="s">
        <v>31</v>
      </c>
      <c r="D5" s="88" t="s">
        <v>31</v>
      </c>
      <c r="E5" s="88" t="s">
        <v>31</v>
      </c>
      <c r="F5" s="88" t="s">
        <v>31</v>
      </c>
      <c r="G5" s="88" t="s">
        <v>31</v>
      </c>
      <c r="H5" s="88" t="s">
        <v>31</v>
      </c>
      <c r="I5" s="88" t="s">
        <v>31</v>
      </c>
      <c r="J5" s="88" t="s">
        <v>31</v>
      </c>
      <c r="K5" s="88" t="s">
        <v>31</v>
      </c>
      <c r="L5" s="88" t="s">
        <v>31</v>
      </c>
    </row>
    <row r="6" spans="1:12">
      <c r="A6" s="88">
        <v>2</v>
      </c>
      <c r="B6" s="88" t="s">
        <v>587</v>
      </c>
      <c r="C6" s="88">
        <v>54</v>
      </c>
      <c r="D6" s="88">
        <v>165</v>
      </c>
      <c r="E6" s="88">
        <v>62</v>
      </c>
      <c r="F6" s="88">
        <v>189</v>
      </c>
      <c r="G6" s="88" t="s">
        <v>31</v>
      </c>
      <c r="H6" s="88" t="s">
        <v>31</v>
      </c>
      <c r="I6" s="88" t="s">
        <v>31</v>
      </c>
      <c r="J6" s="88" t="s">
        <v>31</v>
      </c>
      <c r="K6" s="88">
        <v>116</v>
      </c>
      <c r="L6" s="88">
        <v>354</v>
      </c>
    </row>
    <row r="7" spans="1:12">
      <c r="A7" s="88">
        <v>3</v>
      </c>
      <c r="B7" s="88" t="s">
        <v>588</v>
      </c>
      <c r="C7" s="88" t="s">
        <v>31</v>
      </c>
      <c r="D7" s="88" t="s">
        <v>31</v>
      </c>
      <c r="E7" s="88" t="s">
        <v>31</v>
      </c>
      <c r="F7" s="88" t="s">
        <v>31</v>
      </c>
      <c r="G7" s="88" t="s">
        <v>31</v>
      </c>
      <c r="H7" s="88" t="s">
        <v>31</v>
      </c>
      <c r="I7" s="88" t="s">
        <v>31</v>
      </c>
      <c r="J7" s="88" t="s">
        <v>31</v>
      </c>
      <c r="K7" s="88" t="s">
        <v>31</v>
      </c>
      <c r="L7" s="88" t="s">
        <v>31</v>
      </c>
    </row>
    <row r="8" spans="1:12">
      <c r="A8" s="88">
        <v>4</v>
      </c>
      <c r="B8" s="88" t="s">
        <v>589</v>
      </c>
      <c r="C8" s="88">
        <v>57</v>
      </c>
      <c r="D8" s="88">
        <v>173</v>
      </c>
      <c r="E8" s="88">
        <v>63</v>
      </c>
      <c r="F8" s="88">
        <v>192</v>
      </c>
      <c r="G8" s="88" t="s">
        <v>31</v>
      </c>
      <c r="H8" s="88" t="s">
        <v>31</v>
      </c>
      <c r="I8" s="88">
        <v>3</v>
      </c>
      <c r="J8" s="88">
        <v>6</v>
      </c>
      <c r="K8" s="88">
        <v>123</v>
      </c>
      <c r="L8" s="88">
        <v>371</v>
      </c>
    </row>
    <row r="9" spans="1:12">
      <c r="A9" s="88">
        <v>5</v>
      </c>
      <c r="B9" s="88" t="s">
        <v>590</v>
      </c>
      <c r="C9" s="88" t="s">
        <v>31</v>
      </c>
      <c r="D9" s="88" t="s">
        <v>31</v>
      </c>
      <c r="E9" s="88" t="s">
        <v>31</v>
      </c>
      <c r="F9" s="88" t="s">
        <v>31</v>
      </c>
      <c r="G9" s="88" t="s">
        <v>31</v>
      </c>
      <c r="H9" s="88" t="s">
        <v>31</v>
      </c>
      <c r="I9" s="88" t="s">
        <v>31</v>
      </c>
      <c r="J9" s="88" t="s">
        <v>31</v>
      </c>
      <c r="K9" s="88" t="s">
        <v>31</v>
      </c>
      <c r="L9" s="88" t="s">
        <v>31</v>
      </c>
    </row>
    <row r="10" spans="1:12">
      <c r="A10" s="88">
        <v>6</v>
      </c>
      <c r="B10" s="88" t="s">
        <v>591</v>
      </c>
      <c r="C10" s="88" t="s">
        <v>31</v>
      </c>
      <c r="D10" s="88" t="s">
        <v>31</v>
      </c>
      <c r="E10" s="88" t="s">
        <v>31</v>
      </c>
      <c r="F10" s="88" t="s">
        <v>31</v>
      </c>
      <c r="G10" s="88" t="s">
        <v>31</v>
      </c>
      <c r="H10" s="88" t="s">
        <v>31</v>
      </c>
      <c r="I10" s="88" t="s">
        <v>31</v>
      </c>
      <c r="J10" s="88" t="s">
        <v>31</v>
      </c>
      <c r="K10" s="88" t="s">
        <v>31</v>
      </c>
      <c r="L10" s="88" t="s">
        <v>31</v>
      </c>
    </row>
    <row r="11" spans="1:12">
      <c r="A11" s="88">
        <v>7</v>
      </c>
      <c r="B11" s="88" t="s">
        <v>592</v>
      </c>
      <c r="C11" s="88" t="s">
        <v>31</v>
      </c>
      <c r="D11" s="88" t="s">
        <v>31</v>
      </c>
      <c r="E11" s="88" t="s">
        <v>31</v>
      </c>
      <c r="F11" s="88" t="s">
        <v>31</v>
      </c>
      <c r="G11" s="88" t="s">
        <v>31</v>
      </c>
      <c r="H11" s="88" t="s">
        <v>31</v>
      </c>
      <c r="I11" s="88" t="s">
        <v>31</v>
      </c>
      <c r="J11" s="88" t="s">
        <v>31</v>
      </c>
      <c r="K11" s="88" t="s">
        <v>31</v>
      </c>
      <c r="L11" s="88" t="s">
        <v>31</v>
      </c>
    </row>
    <row r="12" spans="1:12">
      <c r="A12" s="88">
        <v>8</v>
      </c>
      <c r="B12" s="88" t="s">
        <v>593</v>
      </c>
      <c r="C12" s="88">
        <v>39</v>
      </c>
      <c r="D12" s="88">
        <v>156</v>
      </c>
      <c r="E12" s="88">
        <v>47</v>
      </c>
      <c r="F12" s="88">
        <v>143</v>
      </c>
      <c r="G12" s="88" t="s">
        <v>31</v>
      </c>
      <c r="H12" s="88" t="s">
        <v>31</v>
      </c>
      <c r="I12" s="88" t="s">
        <v>31</v>
      </c>
      <c r="J12" s="88" t="s">
        <v>31</v>
      </c>
      <c r="K12" s="88">
        <v>86</v>
      </c>
      <c r="L12" s="88">
        <v>299</v>
      </c>
    </row>
    <row r="13" spans="1:12">
      <c r="A13" s="88">
        <v>9</v>
      </c>
      <c r="B13" s="88" t="s">
        <v>594</v>
      </c>
      <c r="C13" s="88">
        <v>72</v>
      </c>
      <c r="D13" s="88">
        <v>245</v>
      </c>
      <c r="E13" s="88">
        <v>105</v>
      </c>
      <c r="F13" s="88">
        <v>295</v>
      </c>
      <c r="G13" s="88" t="s">
        <v>31</v>
      </c>
      <c r="H13" s="88" t="s">
        <v>31</v>
      </c>
      <c r="I13" s="88" t="s">
        <v>31</v>
      </c>
      <c r="J13" s="88" t="s">
        <v>31</v>
      </c>
      <c r="K13" s="88">
        <v>177</v>
      </c>
      <c r="L13" s="88">
        <v>540</v>
      </c>
    </row>
    <row r="14" spans="1:12">
      <c r="A14" s="88">
        <v>10</v>
      </c>
      <c r="B14" s="88" t="s">
        <v>595</v>
      </c>
      <c r="C14" s="88" t="s">
        <v>31</v>
      </c>
      <c r="D14" s="88" t="s">
        <v>31</v>
      </c>
      <c r="E14" s="88" t="s">
        <v>31</v>
      </c>
      <c r="F14" s="88" t="s">
        <v>31</v>
      </c>
      <c r="G14" s="88" t="s">
        <v>31</v>
      </c>
      <c r="H14" s="88" t="s">
        <v>31</v>
      </c>
      <c r="I14" s="88" t="s">
        <v>31</v>
      </c>
      <c r="J14" s="88" t="s">
        <v>31</v>
      </c>
      <c r="K14" s="88" t="s">
        <v>31</v>
      </c>
      <c r="L14" s="88" t="s">
        <v>31</v>
      </c>
    </row>
    <row r="15" spans="1:12">
      <c r="A15" s="88">
        <v>11</v>
      </c>
      <c r="B15" s="88" t="s">
        <v>596</v>
      </c>
      <c r="C15" s="88" t="s">
        <v>31</v>
      </c>
      <c r="D15" s="88" t="s">
        <v>31</v>
      </c>
      <c r="E15" s="88" t="s">
        <v>31</v>
      </c>
      <c r="F15" s="88" t="s">
        <v>31</v>
      </c>
      <c r="G15" s="88" t="s">
        <v>31</v>
      </c>
      <c r="H15" s="88" t="s">
        <v>31</v>
      </c>
      <c r="I15" s="88" t="s">
        <v>31</v>
      </c>
      <c r="J15" s="88" t="s">
        <v>31</v>
      </c>
      <c r="K15" s="88" t="s">
        <v>31</v>
      </c>
      <c r="L15" s="88" t="s">
        <v>31</v>
      </c>
    </row>
    <row r="16" spans="1:12">
      <c r="A16" s="88">
        <v>12</v>
      </c>
      <c r="B16" s="88" t="s">
        <v>597</v>
      </c>
      <c r="C16" s="88" t="s">
        <v>31</v>
      </c>
      <c r="D16" s="88" t="s">
        <v>31</v>
      </c>
      <c r="E16" s="88" t="s">
        <v>31</v>
      </c>
      <c r="F16" s="88" t="s">
        <v>31</v>
      </c>
      <c r="G16" s="88" t="s">
        <v>31</v>
      </c>
      <c r="H16" s="88" t="s">
        <v>31</v>
      </c>
      <c r="I16" s="88" t="s">
        <v>31</v>
      </c>
      <c r="J16" s="88" t="s">
        <v>31</v>
      </c>
      <c r="K16" s="88" t="s">
        <v>31</v>
      </c>
      <c r="L16" s="88" t="s">
        <v>31</v>
      </c>
    </row>
    <row r="17" spans="1:12">
      <c r="A17" s="88">
        <v>13</v>
      </c>
      <c r="B17" s="88" t="s">
        <v>598</v>
      </c>
      <c r="C17" s="88">
        <v>34</v>
      </c>
      <c r="D17" s="88">
        <v>105</v>
      </c>
      <c r="E17" s="88">
        <v>64</v>
      </c>
      <c r="F17" s="88">
        <v>194</v>
      </c>
      <c r="G17" s="88" t="s">
        <v>31</v>
      </c>
      <c r="H17" s="88" t="s">
        <v>31</v>
      </c>
      <c r="I17" s="88" t="s">
        <v>31</v>
      </c>
      <c r="J17" s="88" t="s">
        <v>31</v>
      </c>
      <c r="K17" s="88">
        <v>98</v>
      </c>
      <c r="L17" s="88">
        <v>299</v>
      </c>
    </row>
    <row r="18" spans="1:12">
      <c r="A18" s="88">
        <v>14</v>
      </c>
      <c r="B18" s="88" t="s">
        <v>599</v>
      </c>
      <c r="C18" s="88" t="s">
        <v>31</v>
      </c>
      <c r="D18" s="88" t="s">
        <v>31</v>
      </c>
      <c r="E18" s="88" t="s">
        <v>31</v>
      </c>
      <c r="F18" s="88" t="s">
        <v>31</v>
      </c>
      <c r="G18" s="88" t="s">
        <v>31</v>
      </c>
      <c r="H18" s="88" t="s">
        <v>31</v>
      </c>
      <c r="I18" s="88" t="s">
        <v>31</v>
      </c>
      <c r="J18" s="88" t="s">
        <v>31</v>
      </c>
      <c r="K18" s="88" t="s">
        <v>31</v>
      </c>
      <c r="L18" s="88" t="s">
        <v>31</v>
      </c>
    </row>
    <row r="19" spans="1:12">
      <c r="A19" s="88">
        <v>15</v>
      </c>
      <c r="B19" s="88" t="s">
        <v>600</v>
      </c>
      <c r="C19" s="88" t="s">
        <v>31</v>
      </c>
      <c r="D19" s="88" t="s">
        <v>31</v>
      </c>
      <c r="E19" s="88" t="s">
        <v>31</v>
      </c>
      <c r="F19" s="88" t="s">
        <v>31</v>
      </c>
      <c r="G19" s="88" t="s">
        <v>31</v>
      </c>
      <c r="H19" s="88" t="s">
        <v>31</v>
      </c>
      <c r="I19" s="88" t="s">
        <v>31</v>
      </c>
      <c r="J19" s="88" t="s">
        <v>31</v>
      </c>
      <c r="K19" s="88" t="s">
        <v>31</v>
      </c>
      <c r="L19" s="88" t="s">
        <v>31</v>
      </c>
    </row>
    <row r="20" spans="1:12">
      <c r="A20" s="88">
        <v>16</v>
      </c>
      <c r="B20" s="88" t="s">
        <v>601</v>
      </c>
      <c r="C20" s="88">
        <v>35</v>
      </c>
      <c r="D20" s="88">
        <v>108</v>
      </c>
      <c r="E20" s="88">
        <v>30</v>
      </c>
      <c r="F20" s="88">
        <v>95</v>
      </c>
      <c r="G20" s="88" t="s">
        <v>31</v>
      </c>
      <c r="H20" s="88" t="s">
        <v>31</v>
      </c>
      <c r="I20" s="88" t="s">
        <v>31</v>
      </c>
      <c r="J20" s="88" t="s">
        <v>31</v>
      </c>
      <c r="K20" s="88">
        <v>65</v>
      </c>
      <c r="L20" s="88">
        <v>203</v>
      </c>
    </row>
    <row r="21" spans="1:12">
      <c r="A21" s="88">
        <v>17</v>
      </c>
      <c r="B21" s="88" t="s">
        <v>602</v>
      </c>
      <c r="C21" s="88" t="s">
        <v>31</v>
      </c>
      <c r="D21" s="88" t="s">
        <v>31</v>
      </c>
      <c r="E21" s="88" t="s">
        <v>31</v>
      </c>
      <c r="F21" s="88" t="s">
        <v>31</v>
      </c>
      <c r="G21" s="88" t="s">
        <v>31</v>
      </c>
      <c r="H21" s="88" t="s">
        <v>31</v>
      </c>
      <c r="I21" s="88" t="s">
        <v>31</v>
      </c>
      <c r="J21" s="88" t="s">
        <v>31</v>
      </c>
      <c r="K21" s="88" t="s">
        <v>31</v>
      </c>
      <c r="L21" s="88" t="s">
        <v>31</v>
      </c>
    </row>
    <row r="22" spans="1:12">
      <c r="A22" s="88">
        <v>18</v>
      </c>
      <c r="B22" s="88" t="s">
        <v>603</v>
      </c>
      <c r="C22" s="88">
        <v>53</v>
      </c>
      <c r="D22" s="88">
        <v>162</v>
      </c>
      <c r="E22" s="88">
        <v>93</v>
      </c>
      <c r="F22" s="88">
        <v>282</v>
      </c>
      <c r="G22" s="88">
        <v>3</v>
      </c>
      <c r="H22" s="88">
        <v>10</v>
      </c>
      <c r="I22" s="88">
        <v>16</v>
      </c>
      <c r="J22" s="88">
        <v>32</v>
      </c>
      <c r="K22" s="88">
        <v>165</v>
      </c>
      <c r="L22" s="88">
        <v>486</v>
      </c>
    </row>
    <row r="23" spans="1:12">
      <c r="A23" s="88">
        <v>19</v>
      </c>
      <c r="B23" s="88" t="s">
        <v>604</v>
      </c>
      <c r="C23" s="88" t="s">
        <v>31</v>
      </c>
      <c r="D23" s="88" t="s">
        <v>31</v>
      </c>
      <c r="E23" s="88" t="s">
        <v>31</v>
      </c>
      <c r="F23" s="88" t="s">
        <v>31</v>
      </c>
      <c r="G23" s="88" t="s">
        <v>31</v>
      </c>
      <c r="H23" s="88" t="s">
        <v>31</v>
      </c>
      <c r="I23" s="88" t="s">
        <v>31</v>
      </c>
      <c r="J23" s="88" t="s">
        <v>31</v>
      </c>
      <c r="K23" s="88" t="s">
        <v>31</v>
      </c>
      <c r="L23" s="88" t="s">
        <v>31</v>
      </c>
    </row>
    <row r="24" spans="1:12">
      <c r="A24" s="88">
        <v>20</v>
      </c>
      <c r="B24" s="88" t="s">
        <v>605</v>
      </c>
      <c r="C24" s="88" t="s">
        <v>31</v>
      </c>
      <c r="D24" s="88" t="s">
        <v>31</v>
      </c>
      <c r="E24" s="88" t="s">
        <v>31</v>
      </c>
      <c r="F24" s="88" t="s">
        <v>31</v>
      </c>
      <c r="G24" s="88" t="s">
        <v>31</v>
      </c>
      <c r="H24" s="88" t="s">
        <v>31</v>
      </c>
      <c r="I24" s="88" t="s">
        <v>31</v>
      </c>
      <c r="J24" s="88" t="s">
        <v>31</v>
      </c>
      <c r="K24" s="88" t="s">
        <v>31</v>
      </c>
      <c r="L24" s="88" t="s">
        <v>31</v>
      </c>
    </row>
    <row r="25" spans="1:12">
      <c r="A25" s="88">
        <v>21</v>
      </c>
      <c r="B25" s="88" t="s">
        <v>606</v>
      </c>
      <c r="C25" s="88">
        <v>79</v>
      </c>
      <c r="D25" s="88">
        <v>240</v>
      </c>
      <c r="E25" s="88">
        <v>54</v>
      </c>
      <c r="F25" s="88">
        <v>165</v>
      </c>
      <c r="G25" s="88" t="s">
        <v>31</v>
      </c>
      <c r="H25" s="88" t="s">
        <v>31</v>
      </c>
      <c r="I25" s="88">
        <v>5</v>
      </c>
      <c r="J25" s="88">
        <v>10</v>
      </c>
      <c r="K25" s="88">
        <v>138</v>
      </c>
      <c r="L25" s="88">
        <v>415</v>
      </c>
    </row>
    <row r="26" spans="1:12">
      <c r="A26" s="88">
        <v>22</v>
      </c>
      <c r="B26" s="88" t="s">
        <v>607</v>
      </c>
      <c r="C26" s="88" t="s">
        <v>31</v>
      </c>
      <c r="D26" s="88" t="s">
        <v>31</v>
      </c>
      <c r="E26" s="88" t="s">
        <v>31</v>
      </c>
      <c r="F26" s="88" t="s">
        <v>31</v>
      </c>
      <c r="G26" s="88" t="s">
        <v>31</v>
      </c>
      <c r="H26" s="88" t="s">
        <v>31</v>
      </c>
      <c r="I26" s="88" t="s">
        <v>31</v>
      </c>
      <c r="J26" s="88" t="s">
        <v>31</v>
      </c>
      <c r="K26" s="88" t="s">
        <v>31</v>
      </c>
      <c r="L26" s="88" t="s">
        <v>31</v>
      </c>
    </row>
    <row r="27" spans="1:12">
      <c r="A27" s="88">
        <v>23</v>
      </c>
      <c r="B27" s="88" t="s">
        <v>608</v>
      </c>
      <c r="C27" s="88">
        <v>87</v>
      </c>
      <c r="D27" s="88">
        <v>263</v>
      </c>
      <c r="E27" s="88">
        <v>84</v>
      </c>
      <c r="F27" s="88">
        <v>255</v>
      </c>
      <c r="G27" s="88" t="s">
        <v>31</v>
      </c>
      <c r="H27" s="88" t="s">
        <v>31</v>
      </c>
      <c r="I27" s="88">
        <v>2</v>
      </c>
      <c r="J27" s="88">
        <v>4</v>
      </c>
      <c r="K27" s="88">
        <v>173</v>
      </c>
      <c r="L27" s="88">
        <v>522</v>
      </c>
    </row>
    <row r="28" spans="1:12">
      <c r="A28" s="88">
        <v>24</v>
      </c>
      <c r="B28" s="88" t="s">
        <v>609</v>
      </c>
      <c r="C28" s="88" t="s">
        <v>31</v>
      </c>
      <c r="D28" s="88" t="s">
        <v>31</v>
      </c>
      <c r="E28" s="88" t="s">
        <v>31</v>
      </c>
      <c r="F28" s="88" t="s">
        <v>31</v>
      </c>
      <c r="G28" s="88" t="s">
        <v>31</v>
      </c>
      <c r="H28" s="88" t="s">
        <v>31</v>
      </c>
      <c r="I28" s="88" t="s">
        <v>31</v>
      </c>
      <c r="J28" s="88" t="s">
        <v>31</v>
      </c>
      <c r="K28" s="88" t="s">
        <v>31</v>
      </c>
      <c r="L28" s="88" t="s">
        <v>31</v>
      </c>
    </row>
    <row r="29" spans="1:12">
      <c r="A29" s="88">
        <v>25</v>
      </c>
      <c r="B29" s="88" t="s">
        <v>610</v>
      </c>
      <c r="C29" s="88" t="s">
        <v>31</v>
      </c>
      <c r="D29" s="88" t="s">
        <v>31</v>
      </c>
      <c r="E29" s="88" t="s">
        <v>31</v>
      </c>
      <c r="F29" s="88" t="s">
        <v>31</v>
      </c>
      <c r="G29" s="88" t="s">
        <v>31</v>
      </c>
      <c r="H29" s="88" t="s">
        <v>31</v>
      </c>
      <c r="I29" s="88" t="s">
        <v>31</v>
      </c>
      <c r="J29" s="88" t="s">
        <v>31</v>
      </c>
      <c r="K29" s="88" t="s">
        <v>31</v>
      </c>
      <c r="L29" s="88" t="s">
        <v>31</v>
      </c>
    </row>
    <row r="30" spans="1:12">
      <c r="A30" s="88">
        <v>26</v>
      </c>
      <c r="B30" s="88" t="s">
        <v>611</v>
      </c>
      <c r="C30" s="88">
        <v>43</v>
      </c>
      <c r="D30" s="88">
        <v>132</v>
      </c>
      <c r="E30" s="88">
        <v>57</v>
      </c>
      <c r="F30" s="88">
        <v>174</v>
      </c>
      <c r="G30" s="88" t="s">
        <v>31</v>
      </c>
      <c r="H30" s="88" t="s">
        <v>31</v>
      </c>
      <c r="I30" s="88">
        <v>10</v>
      </c>
      <c r="J30" s="88">
        <v>20</v>
      </c>
      <c r="K30" s="88">
        <v>110</v>
      </c>
      <c r="L30" s="88">
        <v>326</v>
      </c>
    </row>
    <row r="31" spans="1:12">
      <c r="A31" s="88">
        <v>27</v>
      </c>
      <c r="B31" s="88" t="s">
        <v>612</v>
      </c>
      <c r="C31" s="88" t="s">
        <v>31</v>
      </c>
      <c r="D31" s="88" t="s">
        <v>31</v>
      </c>
      <c r="E31" s="88" t="s">
        <v>31</v>
      </c>
      <c r="F31" s="88" t="s">
        <v>31</v>
      </c>
      <c r="G31" s="88" t="s">
        <v>31</v>
      </c>
      <c r="H31" s="88" t="s">
        <v>31</v>
      </c>
      <c r="I31" s="88" t="s">
        <v>31</v>
      </c>
      <c r="J31" s="88" t="s">
        <v>31</v>
      </c>
      <c r="K31" s="88" t="s">
        <v>31</v>
      </c>
      <c r="L31" s="88" t="s">
        <v>31</v>
      </c>
    </row>
    <row r="32" spans="1:12">
      <c r="A32" s="88">
        <v>28</v>
      </c>
      <c r="B32" s="88" t="s">
        <v>613</v>
      </c>
      <c r="C32" s="88" t="s">
        <v>31</v>
      </c>
      <c r="D32" s="88" t="s">
        <v>31</v>
      </c>
      <c r="E32" s="88" t="s">
        <v>31</v>
      </c>
      <c r="F32" s="88" t="s">
        <v>31</v>
      </c>
      <c r="G32" s="88" t="s">
        <v>31</v>
      </c>
      <c r="H32" s="88" t="s">
        <v>31</v>
      </c>
      <c r="I32" s="88" t="s">
        <v>31</v>
      </c>
      <c r="J32" s="88" t="s">
        <v>31</v>
      </c>
      <c r="K32" s="88" t="s">
        <v>31</v>
      </c>
      <c r="L32" s="88" t="s">
        <v>31</v>
      </c>
    </row>
    <row r="33" spans="1:12">
      <c r="A33" s="88">
        <v>29</v>
      </c>
      <c r="B33" s="88" t="s">
        <v>614</v>
      </c>
      <c r="C33" s="88" t="s">
        <v>31</v>
      </c>
      <c r="D33" s="88" t="s">
        <v>31</v>
      </c>
      <c r="E33" s="88" t="s">
        <v>31</v>
      </c>
      <c r="F33" s="88" t="s">
        <v>31</v>
      </c>
      <c r="G33" s="88" t="s">
        <v>31</v>
      </c>
      <c r="H33" s="88" t="s">
        <v>31</v>
      </c>
      <c r="I33" s="88" t="s">
        <v>31</v>
      </c>
      <c r="J33" s="88" t="s">
        <v>31</v>
      </c>
      <c r="K33" s="88" t="s">
        <v>31</v>
      </c>
      <c r="L33" s="88" t="s">
        <v>31</v>
      </c>
    </row>
    <row r="34" spans="1:12">
      <c r="A34" s="88">
        <v>30</v>
      </c>
      <c r="B34" s="88" t="s">
        <v>615</v>
      </c>
      <c r="C34" s="88" t="s">
        <v>31</v>
      </c>
      <c r="D34" s="88" t="s">
        <v>31</v>
      </c>
      <c r="E34" s="88" t="s">
        <v>31</v>
      </c>
      <c r="F34" s="88" t="s">
        <v>31</v>
      </c>
      <c r="G34" s="88" t="s">
        <v>31</v>
      </c>
      <c r="H34" s="88" t="s">
        <v>31</v>
      </c>
      <c r="I34" s="88" t="s">
        <v>31</v>
      </c>
      <c r="J34" s="88" t="s">
        <v>31</v>
      </c>
      <c r="K34" s="88" t="s">
        <v>31</v>
      </c>
      <c r="L34" s="88" t="s">
        <v>31</v>
      </c>
    </row>
    <row r="35" spans="1:12">
      <c r="A35" s="88">
        <v>31</v>
      </c>
      <c r="B35" s="88" t="s">
        <v>616</v>
      </c>
      <c r="C35" s="88">
        <v>87</v>
      </c>
      <c r="D35" s="88">
        <v>264</v>
      </c>
      <c r="E35" s="88">
        <v>107</v>
      </c>
      <c r="F35" s="88">
        <v>325</v>
      </c>
      <c r="G35" s="88" t="s">
        <v>31</v>
      </c>
      <c r="H35" s="88" t="s">
        <v>31</v>
      </c>
      <c r="I35" s="88" t="s">
        <v>31</v>
      </c>
      <c r="J35" s="88" t="s">
        <v>31</v>
      </c>
      <c r="K35" s="88">
        <v>194</v>
      </c>
      <c r="L35" s="88">
        <v>589</v>
      </c>
    </row>
    <row r="36" spans="1:12" ht="20.25" customHeight="1">
      <c r="A36" s="125"/>
      <c r="B36" s="7" t="s">
        <v>6</v>
      </c>
      <c r="C36" s="126">
        <v>640</v>
      </c>
      <c r="D36" s="126">
        <v>2013</v>
      </c>
      <c r="E36" s="126">
        <v>766</v>
      </c>
      <c r="F36" s="126">
        <v>2309</v>
      </c>
      <c r="G36" s="126">
        <v>3</v>
      </c>
      <c r="H36" s="126">
        <v>10</v>
      </c>
      <c r="I36" s="126">
        <v>36</v>
      </c>
      <c r="J36" s="126">
        <v>72</v>
      </c>
      <c r="K36" s="126">
        <v>1445</v>
      </c>
      <c r="L36" s="126">
        <v>4404</v>
      </c>
    </row>
    <row r="39" spans="1:12">
      <c r="B39" s="127" t="s">
        <v>9</v>
      </c>
      <c r="C39" s="125">
        <f>C36/31</f>
        <v>20.64516129032258</v>
      </c>
      <c r="D39" s="129">
        <f t="shared" ref="D39:L39" si="0">D36/31</f>
        <v>64.935483870967744</v>
      </c>
      <c r="E39" s="125">
        <f t="shared" si="0"/>
        <v>24.70967741935484</v>
      </c>
      <c r="F39" s="130">
        <f t="shared" si="0"/>
        <v>74.483870967741936</v>
      </c>
      <c r="G39" s="125">
        <f t="shared" si="0"/>
        <v>9.6774193548387094E-2</v>
      </c>
      <c r="H39" s="131">
        <f t="shared" si="0"/>
        <v>0.32258064516129031</v>
      </c>
      <c r="I39" s="125">
        <f t="shared" si="0"/>
        <v>1.1612903225806452</v>
      </c>
      <c r="J39" s="132">
        <f t="shared" si="0"/>
        <v>2.3225806451612905</v>
      </c>
      <c r="K39" s="125">
        <f t="shared" si="0"/>
        <v>46.612903225806448</v>
      </c>
      <c r="L39" s="133">
        <f t="shared" si="0"/>
        <v>142.06451612903226</v>
      </c>
    </row>
  </sheetData>
  <mergeCells count="8"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" bottom="0" header="0.3" footer="0.3"/>
  <pageSetup scale="95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2:M37"/>
  <sheetViews>
    <sheetView topLeftCell="A13" workbookViewId="0">
      <selection activeCell="Q29" sqref="Q29"/>
    </sheetView>
  </sheetViews>
  <sheetFormatPr defaultRowHeight="15"/>
  <cols>
    <col min="1" max="1" width="6.85546875" customWidth="1"/>
    <col min="2" max="2" width="14.140625" customWidth="1"/>
    <col min="6" max="6" width="8.140625" customWidth="1"/>
    <col min="7" max="7" width="9.5703125" customWidth="1"/>
    <col min="8" max="8" width="9.140625" customWidth="1"/>
  </cols>
  <sheetData>
    <row r="2" spans="1:12">
      <c r="A2" s="301" t="s">
        <v>617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88" t="s">
        <v>618</v>
      </c>
      <c r="C5" s="88" t="s">
        <v>31</v>
      </c>
      <c r="D5" s="88" t="s">
        <v>31</v>
      </c>
      <c r="E5" s="88" t="s">
        <v>31</v>
      </c>
      <c r="F5" s="88" t="s">
        <v>31</v>
      </c>
      <c r="G5" s="88" t="s">
        <v>31</v>
      </c>
      <c r="H5" s="88" t="s">
        <v>31</v>
      </c>
      <c r="I5" s="88" t="s">
        <v>31</v>
      </c>
      <c r="J5" s="88" t="s">
        <v>31</v>
      </c>
      <c r="K5" s="88" t="s">
        <v>31</v>
      </c>
      <c r="L5" s="88" t="s">
        <v>31</v>
      </c>
    </row>
    <row r="6" spans="1:12">
      <c r="A6" s="88">
        <v>2</v>
      </c>
      <c r="B6" s="88" t="s">
        <v>619</v>
      </c>
      <c r="C6" s="88">
        <v>41</v>
      </c>
      <c r="D6" s="88">
        <v>125</v>
      </c>
      <c r="E6" s="88">
        <v>57</v>
      </c>
      <c r="F6" s="88">
        <v>175</v>
      </c>
      <c r="G6" s="88">
        <v>10</v>
      </c>
      <c r="H6" s="88">
        <v>24</v>
      </c>
      <c r="I6" s="88">
        <v>4</v>
      </c>
      <c r="J6" s="88">
        <v>8</v>
      </c>
      <c r="K6" s="88">
        <v>112</v>
      </c>
      <c r="L6" s="88">
        <v>332</v>
      </c>
    </row>
    <row r="7" spans="1:12">
      <c r="A7" s="88">
        <v>3</v>
      </c>
      <c r="B7" s="88" t="s">
        <v>620</v>
      </c>
      <c r="C7" s="88" t="s">
        <v>31</v>
      </c>
      <c r="D7" s="88" t="s">
        <v>31</v>
      </c>
      <c r="E7" s="88" t="s">
        <v>31</v>
      </c>
      <c r="F7" s="88" t="s">
        <v>31</v>
      </c>
      <c r="G7" s="88" t="s">
        <v>31</v>
      </c>
      <c r="H7" s="88" t="s">
        <v>31</v>
      </c>
      <c r="I7" s="88" t="s">
        <v>31</v>
      </c>
      <c r="J7" s="88" t="s">
        <v>31</v>
      </c>
      <c r="K7" s="88" t="s">
        <v>31</v>
      </c>
      <c r="L7" s="88" t="s">
        <v>31</v>
      </c>
    </row>
    <row r="8" spans="1:12">
      <c r="A8" s="88">
        <v>4</v>
      </c>
      <c r="B8" s="88" t="s">
        <v>621</v>
      </c>
      <c r="C8" s="88">
        <v>63</v>
      </c>
      <c r="D8" s="88">
        <v>192</v>
      </c>
      <c r="E8" s="88">
        <v>86</v>
      </c>
      <c r="F8" s="88">
        <v>262</v>
      </c>
      <c r="G8" s="88">
        <v>7</v>
      </c>
      <c r="H8" s="88">
        <v>16</v>
      </c>
      <c r="I8" s="88" t="s">
        <v>31</v>
      </c>
      <c r="J8" s="88" t="s">
        <v>31</v>
      </c>
      <c r="K8" s="88">
        <v>156</v>
      </c>
      <c r="L8" s="88">
        <v>470</v>
      </c>
    </row>
    <row r="9" spans="1:12">
      <c r="A9" s="88">
        <v>5</v>
      </c>
      <c r="B9" s="88" t="s">
        <v>622</v>
      </c>
      <c r="C9" s="88" t="s">
        <v>31</v>
      </c>
      <c r="D9" s="88" t="s">
        <v>31</v>
      </c>
      <c r="E9" s="88" t="s">
        <v>31</v>
      </c>
      <c r="F9" s="88" t="s">
        <v>31</v>
      </c>
      <c r="G9" s="88" t="s">
        <v>31</v>
      </c>
      <c r="H9" s="88" t="s">
        <v>31</v>
      </c>
      <c r="I9" s="88" t="s">
        <v>31</v>
      </c>
      <c r="J9" s="88" t="s">
        <v>31</v>
      </c>
      <c r="K9" s="88" t="s">
        <v>31</v>
      </c>
      <c r="L9" s="88" t="s">
        <v>31</v>
      </c>
    </row>
    <row r="10" spans="1:12">
      <c r="A10" s="88">
        <v>6</v>
      </c>
      <c r="B10" s="88" t="s">
        <v>623</v>
      </c>
      <c r="C10" s="88">
        <v>46</v>
      </c>
      <c r="D10" s="88">
        <v>142</v>
      </c>
      <c r="E10" s="88">
        <v>59</v>
      </c>
      <c r="F10" s="88">
        <v>180</v>
      </c>
      <c r="G10" s="88" t="s">
        <v>31</v>
      </c>
      <c r="H10" s="88" t="s">
        <v>31</v>
      </c>
      <c r="I10" s="88">
        <v>2</v>
      </c>
      <c r="J10" s="88">
        <v>4</v>
      </c>
      <c r="K10" s="88">
        <v>107</v>
      </c>
      <c r="L10" s="88">
        <v>326</v>
      </c>
    </row>
    <row r="11" spans="1:12">
      <c r="A11" s="88">
        <v>7</v>
      </c>
      <c r="B11" s="88" t="s">
        <v>624</v>
      </c>
      <c r="C11" s="88">
        <v>53</v>
      </c>
      <c r="D11" s="88">
        <v>187</v>
      </c>
      <c r="E11" s="88">
        <v>86</v>
      </c>
      <c r="F11" s="88">
        <v>262</v>
      </c>
      <c r="G11" s="88" t="s">
        <v>31</v>
      </c>
      <c r="H11" s="88" t="s">
        <v>31</v>
      </c>
      <c r="I11" s="88" t="s">
        <v>31</v>
      </c>
      <c r="J11" s="88" t="s">
        <v>31</v>
      </c>
      <c r="K11" s="88">
        <v>139</v>
      </c>
      <c r="L11" s="88">
        <v>449</v>
      </c>
    </row>
    <row r="12" spans="1:12">
      <c r="A12" s="88">
        <v>8</v>
      </c>
      <c r="B12" s="88" t="s">
        <v>625</v>
      </c>
      <c r="C12" s="88" t="s">
        <v>31</v>
      </c>
      <c r="D12" s="88" t="s">
        <v>31</v>
      </c>
      <c r="E12" s="88" t="s">
        <v>31</v>
      </c>
      <c r="F12" s="88" t="s">
        <v>31</v>
      </c>
      <c r="G12" s="88" t="s">
        <v>31</v>
      </c>
      <c r="H12" s="88" t="s">
        <v>31</v>
      </c>
      <c r="I12" s="88" t="s">
        <v>31</v>
      </c>
      <c r="J12" s="88" t="s">
        <v>31</v>
      </c>
      <c r="K12" s="88" t="s">
        <v>31</v>
      </c>
      <c r="L12" s="88" t="s">
        <v>31</v>
      </c>
    </row>
    <row r="13" spans="1:12">
      <c r="A13" s="88">
        <v>9</v>
      </c>
      <c r="B13" s="88" t="s">
        <v>626</v>
      </c>
      <c r="C13" s="88" t="s">
        <v>31</v>
      </c>
      <c r="D13" s="88" t="s">
        <v>31</v>
      </c>
      <c r="E13" s="88" t="s">
        <v>31</v>
      </c>
      <c r="F13" s="88" t="s">
        <v>31</v>
      </c>
      <c r="G13" s="88" t="s">
        <v>31</v>
      </c>
      <c r="H13" s="88" t="s">
        <v>31</v>
      </c>
      <c r="I13" s="88" t="s">
        <v>31</v>
      </c>
      <c r="J13" s="88" t="s">
        <v>31</v>
      </c>
      <c r="K13" s="88" t="s">
        <v>31</v>
      </c>
      <c r="L13" s="88" t="s">
        <v>31</v>
      </c>
    </row>
    <row r="14" spans="1:12">
      <c r="A14" s="88">
        <v>10</v>
      </c>
      <c r="B14" s="88" t="s">
        <v>627</v>
      </c>
      <c r="C14" s="88">
        <v>54</v>
      </c>
      <c r="D14" s="88">
        <v>172</v>
      </c>
      <c r="E14" s="88">
        <v>92</v>
      </c>
      <c r="F14" s="88">
        <v>268</v>
      </c>
      <c r="G14" s="88" t="s">
        <v>31</v>
      </c>
      <c r="H14" s="88" t="s">
        <v>31</v>
      </c>
      <c r="I14" s="88">
        <v>9</v>
      </c>
      <c r="J14" s="88">
        <v>14</v>
      </c>
      <c r="K14" s="88">
        <v>155</v>
      </c>
      <c r="L14" s="88">
        <v>454</v>
      </c>
    </row>
    <row r="15" spans="1:12">
      <c r="A15" s="88">
        <v>11</v>
      </c>
      <c r="B15" s="88" t="s">
        <v>628</v>
      </c>
      <c r="C15" s="88" t="s">
        <v>31</v>
      </c>
      <c r="D15" s="88" t="s">
        <v>31</v>
      </c>
      <c r="E15" s="88" t="s">
        <v>31</v>
      </c>
      <c r="F15" s="88" t="s">
        <v>31</v>
      </c>
      <c r="G15" s="88" t="s">
        <v>31</v>
      </c>
      <c r="H15" s="88" t="s">
        <v>31</v>
      </c>
      <c r="I15" s="88" t="s">
        <v>31</v>
      </c>
      <c r="J15" s="88" t="s">
        <v>31</v>
      </c>
      <c r="K15" s="88" t="s">
        <v>31</v>
      </c>
      <c r="L15" s="88" t="s">
        <v>31</v>
      </c>
    </row>
    <row r="16" spans="1:12">
      <c r="A16" s="88">
        <v>12</v>
      </c>
      <c r="B16" s="88" t="s">
        <v>629</v>
      </c>
      <c r="C16" s="88">
        <v>47</v>
      </c>
      <c r="D16" s="88">
        <v>144</v>
      </c>
      <c r="E16" s="88">
        <v>53</v>
      </c>
      <c r="F16" s="88">
        <v>162</v>
      </c>
      <c r="G16" s="88" t="s">
        <v>31</v>
      </c>
      <c r="H16" s="88" t="s">
        <v>31</v>
      </c>
      <c r="I16" s="88" t="s">
        <v>31</v>
      </c>
      <c r="J16" s="88" t="s">
        <v>31</v>
      </c>
      <c r="K16" s="88">
        <v>100</v>
      </c>
      <c r="L16" s="88">
        <v>306</v>
      </c>
    </row>
    <row r="17" spans="1:13">
      <c r="A17" s="88">
        <v>13</v>
      </c>
      <c r="B17" s="88" t="s">
        <v>630</v>
      </c>
      <c r="C17" s="88" t="s">
        <v>31</v>
      </c>
      <c r="D17" s="88" t="s">
        <v>31</v>
      </c>
      <c r="E17" s="88" t="s">
        <v>31</v>
      </c>
      <c r="F17" s="88" t="s">
        <v>31</v>
      </c>
      <c r="G17" s="88" t="s">
        <v>31</v>
      </c>
      <c r="H17" s="88" t="s">
        <v>31</v>
      </c>
      <c r="I17" s="88" t="s">
        <v>31</v>
      </c>
      <c r="J17" s="88" t="s">
        <v>31</v>
      </c>
      <c r="K17" s="88" t="s">
        <v>31</v>
      </c>
      <c r="L17" s="88" t="s">
        <v>31</v>
      </c>
    </row>
    <row r="18" spans="1:13">
      <c r="A18" s="88">
        <v>14</v>
      </c>
      <c r="B18" s="88" t="s">
        <v>631</v>
      </c>
      <c r="C18" s="88">
        <v>24</v>
      </c>
      <c r="D18" s="88">
        <v>74</v>
      </c>
      <c r="E18" s="88">
        <v>51</v>
      </c>
      <c r="F18" s="88">
        <v>155</v>
      </c>
      <c r="G18" s="88" t="s">
        <v>31</v>
      </c>
      <c r="H18" s="88" t="s">
        <v>31</v>
      </c>
      <c r="I18" s="88" t="s">
        <v>31</v>
      </c>
      <c r="J18" s="88" t="s">
        <v>31</v>
      </c>
      <c r="K18" s="88">
        <v>75</v>
      </c>
      <c r="L18" s="88">
        <v>229</v>
      </c>
    </row>
    <row r="19" spans="1:13">
      <c r="A19" s="88">
        <v>15</v>
      </c>
      <c r="B19" s="88" t="s">
        <v>632</v>
      </c>
      <c r="C19" s="88" t="s">
        <v>31</v>
      </c>
      <c r="D19" s="88" t="s">
        <v>31</v>
      </c>
      <c r="E19" s="88" t="s">
        <v>31</v>
      </c>
      <c r="F19" s="88" t="s">
        <v>31</v>
      </c>
      <c r="G19" s="88" t="s">
        <v>31</v>
      </c>
      <c r="H19" s="88" t="s">
        <v>31</v>
      </c>
      <c r="I19" s="88" t="s">
        <v>31</v>
      </c>
      <c r="J19" s="88" t="s">
        <v>31</v>
      </c>
      <c r="K19" s="88" t="s">
        <v>31</v>
      </c>
      <c r="L19" s="88" t="s">
        <v>31</v>
      </c>
    </row>
    <row r="20" spans="1:13">
      <c r="A20" s="88">
        <v>16</v>
      </c>
      <c r="B20" s="88" t="s">
        <v>633</v>
      </c>
      <c r="C20" s="88" t="s">
        <v>31</v>
      </c>
      <c r="D20" s="88" t="s">
        <v>31</v>
      </c>
      <c r="E20" s="88" t="s">
        <v>31</v>
      </c>
      <c r="F20" s="88" t="s">
        <v>31</v>
      </c>
      <c r="G20" s="88" t="s">
        <v>31</v>
      </c>
      <c r="H20" s="88" t="s">
        <v>31</v>
      </c>
      <c r="I20" s="88" t="s">
        <v>31</v>
      </c>
      <c r="J20" s="88" t="s">
        <v>31</v>
      </c>
      <c r="K20" s="88" t="s">
        <v>31</v>
      </c>
      <c r="L20" s="88" t="s">
        <v>31</v>
      </c>
    </row>
    <row r="21" spans="1:13">
      <c r="A21" s="88">
        <v>17</v>
      </c>
      <c r="B21" s="88" t="s">
        <v>634</v>
      </c>
      <c r="C21" s="88" t="s">
        <v>31</v>
      </c>
      <c r="D21" s="88" t="s">
        <v>31</v>
      </c>
      <c r="E21" s="88" t="s">
        <v>31</v>
      </c>
      <c r="F21" s="88" t="s">
        <v>31</v>
      </c>
      <c r="G21" s="88" t="s">
        <v>31</v>
      </c>
      <c r="H21" s="88" t="s">
        <v>31</v>
      </c>
      <c r="I21" s="88" t="s">
        <v>31</v>
      </c>
      <c r="J21" s="88" t="s">
        <v>31</v>
      </c>
      <c r="K21" s="88" t="s">
        <v>31</v>
      </c>
      <c r="L21" s="88" t="s">
        <v>31</v>
      </c>
    </row>
    <row r="22" spans="1:13">
      <c r="A22" s="88">
        <v>18</v>
      </c>
      <c r="B22" s="88" t="s">
        <v>635</v>
      </c>
      <c r="C22" s="88">
        <v>32</v>
      </c>
      <c r="D22" s="88">
        <v>98</v>
      </c>
      <c r="E22" s="88">
        <v>25</v>
      </c>
      <c r="F22" s="88">
        <v>78</v>
      </c>
      <c r="G22" s="88">
        <v>12</v>
      </c>
      <c r="H22" s="88">
        <v>26</v>
      </c>
      <c r="I22" s="88">
        <v>8</v>
      </c>
      <c r="J22" s="88">
        <v>16</v>
      </c>
      <c r="K22" s="88">
        <v>77</v>
      </c>
      <c r="L22" s="88">
        <v>218</v>
      </c>
      <c r="M22" s="142"/>
    </row>
    <row r="23" spans="1:13">
      <c r="A23" s="88">
        <v>19</v>
      </c>
      <c r="B23" s="88" t="s">
        <v>636</v>
      </c>
      <c r="C23" s="88" t="s">
        <v>31</v>
      </c>
      <c r="D23" s="88" t="s">
        <v>31</v>
      </c>
      <c r="E23" s="88" t="s">
        <v>31</v>
      </c>
      <c r="F23" s="88" t="s">
        <v>31</v>
      </c>
      <c r="G23" s="88" t="s">
        <v>31</v>
      </c>
      <c r="H23" s="88" t="s">
        <v>31</v>
      </c>
      <c r="I23" s="88" t="s">
        <v>31</v>
      </c>
      <c r="J23" s="88" t="s">
        <v>31</v>
      </c>
      <c r="K23" s="88" t="s">
        <v>31</v>
      </c>
      <c r="L23" s="88" t="s">
        <v>31</v>
      </c>
    </row>
    <row r="24" spans="1:13">
      <c r="A24" s="88">
        <v>20</v>
      </c>
      <c r="B24" s="88" t="s">
        <v>637</v>
      </c>
      <c r="C24" s="88">
        <v>90</v>
      </c>
      <c r="D24" s="88">
        <v>274</v>
      </c>
      <c r="E24" s="88">
        <v>100</v>
      </c>
      <c r="F24" s="88">
        <v>306</v>
      </c>
      <c r="G24" s="88" t="s">
        <v>31</v>
      </c>
      <c r="H24" s="88" t="s">
        <v>31</v>
      </c>
      <c r="I24" s="146" t="s">
        <v>31</v>
      </c>
      <c r="J24" s="88" t="s">
        <v>31</v>
      </c>
      <c r="K24" s="88">
        <v>190</v>
      </c>
      <c r="L24" s="88">
        <v>580</v>
      </c>
    </row>
    <row r="25" spans="1:13">
      <c r="A25" s="88">
        <v>21</v>
      </c>
      <c r="B25" s="88" t="s">
        <v>638</v>
      </c>
      <c r="C25" s="88" t="s">
        <v>31</v>
      </c>
      <c r="D25" s="88" t="s">
        <v>31</v>
      </c>
      <c r="E25" s="88" t="s">
        <v>31</v>
      </c>
      <c r="F25" s="88" t="s">
        <v>31</v>
      </c>
      <c r="G25" s="88" t="s">
        <v>31</v>
      </c>
      <c r="H25" s="88" t="s">
        <v>31</v>
      </c>
      <c r="I25" s="88" t="s">
        <v>31</v>
      </c>
      <c r="J25" s="88" t="s">
        <v>31</v>
      </c>
      <c r="K25" s="88" t="s">
        <v>31</v>
      </c>
      <c r="L25" s="88" t="s">
        <v>31</v>
      </c>
    </row>
    <row r="26" spans="1:13">
      <c r="A26" s="88">
        <v>22</v>
      </c>
      <c r="B26" s="88" t="s">
        <v>639</v>
      </c>
      <c r="C26" s="88" t="s">
        <v>31</v>
      </c>
      <c r="D26" s="88" t="s">
        <v>31</v>
      </c>
      <c r="E26" s="88" t="s">
        <v>31</v>
      </c>
      <c r="F26" s="88" t="s">
        <v>31</v>
      </c>
      <c r="G26" s="88" t="s">
        <v>31</v>
      </c>
      <c r="H26" s="88" t="s">
        <v>31</v>
      </c>
      <c r="I26" s="88" t="s">
        <v>31</v>
      </c>
      <c r="J26" s="88" t="s">
        <v>31</v>
      </c>
      <c r="K26" s="88" t="s">
        <v>31</v>
      </c>
      <c r="L26" s="88" t="s">
        <v>31</v>
      </c>
    </row>
    <row r="27" spans="1:13">
      <c r="A27" s="88">
        <v>23</v>
      </c>
      <c r="B27" s="88" t="s">
        <v>640</v>
      </c>
      <c r="C27" s="88">
        <v>79</v>
      </c>
      <c r="D27" s="88">
        <v>240</v>
      </c>
      <c r="E27" s="88">
        <v>117</v>
      </c>
      <c r="F27" s="88">
        <v>354</v>
      </c>
      <c r="G27" s="88">
        <v>16</v>
      </c>
      <c r="H27" s="88">
        <v>34</v>
      </c>
      <c r="I27" s="88" t="s">
        <v>31</v>
      </c>
      <c r="J27" s="88" t="s">
        <v>31</v>
      </c>
      <c r="K27" s="88">
        <v>212</v>
      </c>
      <c r="L27" s="88">
        <v>628</v>
      </c>
    </row>
    <row r="28" spans="1:13">
      <c r="A28" s="88">
        <v>24</v>
      </c>
      <c r="B28" s="88" t="s">
        <v>641</v>
      </c>
      <c r="C28" s="88" t="s">
        <v>31</v>
      </c>
      <c r="D28" s="88" t="s">
        <v>31</v>
      </c>
      <c r="E28" s="88" t="s">
        <v>31</v>
      </c>
      <c r="F28" s="88" t="s">
        <v>31</v>
      </c>
      <c r="G28" s="88" t="s">
        <v>31</v>
      </c>
      <c r="H28" s="88" t="s">
        <v>31</v>
      </c>
      <c r="I28" s="88" t="s">
        <v>31</v>
      </c>
      <c r="J28" s="88" t="s">
        <v>31</v>
      </c>
      <c r="K28" s="88" t="s">
        <v>31</v>
      </c>
      <c r="L28" s="88" t="s">
        <v>31</v>
      </c>
    </row>
    <row r="29" spans="1:13">
      <c r="A29" s="88">
        <v>25</v>
      </c>
      <c r="B29" s="88" t="s">
        <v>642</v>
      </c>
      <c r="C29" s="88">
        <v>19</v>
      </c>
      <c r="D29" s="88">
        <v>60</v>
      </c>
      <c r="E29" s="88">
        <v>25</v>
      </c>
      <c r="F29" s="88">
        <v>77</v>
      </c>
      <c r="G29" s="88" t="s">
        <v>31</v>
      </c>
      <c r="H29" s="88" t="s">
        <v>31</v>
      </c>
      <c r="I29" s="88">
        <v>13</v>
      </c>
      <c r="J29" s="88">
        <v>24</v>
      </c>
      <c r="K29" s="88">
        <v>57</v>
      </c>
      <c r="L29" s="88">
        <v>161</v>
      </c>
    </row>
    <row r="30" spans="1:13">
      <c r="A30" s="88">
        <v>26</v>
      </c>
      <c r="B30" s="88" t="s">
        <v>643</v>
      </c>
      <c r="C30" s="88">
        <v>84</v>
      </c>
      <c r="D30" s="88">
        <v>255</v>
      </c>
      <c r="E30" s="88">
        <v>97</v>
      </c>
      <c r="F30" s="88">
        <v>294</v>
      </c>
      <c r="G30" s="88">
        <v>4</v>
      </c>
      <c r="H30" s="88">
        <v>8</v>
      </c>
      <c r="I30" s="88" t="s">
        <v>31</v>
      </c>
      <c r="J30" s="88" t="s">
        <v>31</v>
      </c>
      <c r="K30" s="88">
        <v>185</v>
      </c>
      <c r="L30" s="88">
        <v>557</v>
      </c>
    </row>
    <row r="31" spans="1:13">
      <c r="A31" s="88">
        <v>27</v>
      </c>
      <c r="B31" s="88" t="s">
        <v>644</v>
      </c>
      <c r="C31" s="88" t="s">
        <v>31</v>
      </c>
      <c r="D31" s="88" t="s">
        <v>31</v>
      </c>
      <c r="E31" s="88" t="s">
        <v>31</v>
      </c>
      <c r="F31" s="88" t="s">
        <v>31</v>
      </c>
      <c r="G31" s="88" t="s">
        <v>31</v>
      </c>
      <c r="H31" s="88" t="s">
        <v>31</v>
      </c>
      <c r="I31" s="88" t="s">
        <v>31</v>
      </c>
      <c r="J31" s="88" t="s">
        <v>31</v>
      </c>
      <c r="K31" s="88" t="s">
        <v>31</v>
      </c>
      <c r="L31" s="88" t="s">
        <v>31</v>
      </c>
    </row>
    <row r="32" spans="1:13">
      <c r="A32" s="88">
        <v>28</v>
      </c>
      <c r="B32" s="88" t="s">
        <v>645</v>
      </c>
      <c r="C32" s="88" t="s">
        <v>31</v>
      </c>
      <c r="D32" s="88" t="s">
        <v>31</v>
      </c>
      <c r="E32" s="88" t="s">
        <v>31</v>
      </c>
      <c r="F32" s="88" t="s">
        <v>31</v>
      </c>
      <c r="G32" s="88" t="s">
        <v>31</v>
      </c>
      <c r="H32" s="88" t="s">
        <v>31</v>
      </c>
      <c r="I32" s="88" t="s">
        <v>31</v>
      </c>
      <c r="J32" s="88" t="s">
        <v>31</v>
      </c>
      <c r="K32" s="88" t="s">
        <v>31</v>
      </c>
      <c r="L32" s="88" t="s">
        <v>31</v>
      </c>
    </row>
    <row r="33" spans="1:12">
      <c r="A33" s="88">
        <v>29</v>
      </c>
      <c r="B33" s="88" t="s">
        <v>646</v>
      </c>
      <c r="C33" s="88">
        <v>87</v>
      </c>
      <c r="D33" s="88">
        <v>264</v>
      </c>
      <c r="E33" s="88">
        <v>96</v>
      </c>
      <c r="F33" s="88">
        <v>290</v>
      </c>
      <c r="G33" s="88" t="s">
        <v>31</v>
      </c>
      <c r="H33" s="88" t="s">
        <v>31</v>
      </c>
      <c r="I33" s="88" t="s">
        <v>31</v>
      </c>
      <c r="J33" s="88" t="s">
        <v>31</v>
      </c>
      <c r="K33" s="88">
        <v>183</v>
      </c>
      <c r="L33" s="88">
        <v>554</v>
      </c>
    </row>
    <row r="34" spans="1:12">
      <c r="A34" s="88">
        <v>30</v>
      </c>
      <c r="B34" s="88" t="s">
        <v>647</v>
      </c>
      <c r="C34" s="88" t="s">
        <v>31</v>
      </c>
      <c r="D34" s="88" t="s">
        <v>31</v>
      </c>
      <c r="E34" s="88" t="s">
        <v>31</v>
      </c>
      <c r="F34" s="88" t="s">
        <v>31</v>
      </c>
      <c r="G34" s="88" t="s">
        <v>31</v>
      </c>
      <c r="H34" s="88" t="s">
        <v>31</v>
      </c>
      <c r="I34" s="88" t="s">
        <v>31</v>
      </c>
      <c r="J34" s="88" t="s">
        <v>31</v>
      </c>
      <c r="K34" s="88" t="s">
        <v>31</v>
      </c>
      <c r="L34" s="88" t="s">
        <v>31</v>
      </c>
    </row>
    <row r="35" spans="1:12">
      <c r="A35" s="125"/>
      <c r="B35" s="7" t="s">
        <v>6</v>
      </c>
      <c r="C35" s="126">
        <v>719</v>
      </c>
      <c r="D35" s="126">
        <v>2227</v>
      </c>
      <c r="E35" s="126">
        <v>944</v>
      </c>
      <c r="F35" s="126">
        <v>2863</v>
      </c>
      <c r="G35" s="126">
        <v>49</v>
      </c>
      <c r="H35" s="126">
        <v>108</v>
      </c>
      <c r="I35" s="126">
        <v>36</v>
      </c>
      <c r="J35" s="126">
        <v>66</v>
      </c>
      <c r="K35" s="126">
        <v>1748</v>
      </c>
      <c r="L35" s="126">
        <v>5264</v>
      </c>
    </row>
    <row r="37" spans="1:12" s="56" customFormat="1">
      <c r="B37" s="127" t="s">
        <v>9</v>
      </c>
      <c r="C37" s="66">
        <f>C35/30</f>
        <v>23.966666666666665</v>
      </c>
      <c r="D37" s="143">
        <f t="shared" ref="D37:L37" si="0">D35/30</f>
        <v>74.233333333333334</v>
      </c>
      <c r="E37" s="66">
        <f t="shared" si="0"/>
        <v>31.466666666666665</v>
      </c>
      <c r="F37" s="92">
        <f t="shared" si="0"/>
        <v>95.433333333333337</v>
      </c>
      <c r="G37" s="66">
        <f t="shared" si="0"/>
        <v>1.6333333333333333</v>
      </c>
      <c r="H37" s="144">
        <f t="shared" si="0"/>
        <v>3.6</v>
      </c>
      <c r="I37" s="66">
        <f t="shared" si="0"/>
        <v>1.2</v>
      </c>
      <c r="J37" s="145">
        <f t="shared" si="0"/>
        <v>2.2000000000000002</v>
      </c>
      <c r="K37" s="66">
        <f t="shared" si="0"/>
        <v>58.266666666666666</v>
      </c>
      <c r="L37" s="93">
        <f t="shared" si="0"/>
        <v>175.46666666666667</v>
      </c>
    </row>
  </sheetData>
  <mergeCells count="8"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" bottom="0.25" header="0.3" footer="0.3"/>
  <pageSetup orientation="landscape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3:L40"/>
  <sheetViews>
    <sheetView topLeftCell="A16" workbookViewId="0">
      <selection activeCell="R36" sqref="R36"/>
    </sheetView>
  </sheetViews>
  <sheetFormatPr defaultRowHeight="15"/>
  <cols>
    <col min="1" max="1" width="6.85546875" customWidth="1"/>
    <col min="2" max="2" width="14.140625" customWidth="1"/>
    <col min="7" max="7" width="8.85546875" customWidth="1"/>
    <col min="8" max="8" width="9.42578125" customWidth="1"/>
  </cols>
  <sheetData>
    <row r="3" spans="1:12">
      <c r="A3" s="301" t="s">
        <v>648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3"/>
    </row>
    <row r="4" spans="1:12">
      <c r="A4" s="304" t="s">
        <v>0</v>
      </c>
      <c r="B4" s="304" t="s">
        <v>1</v>
      </c>
      <c r="C4" s="306" t="s">
        <v>2</v>
      </c>
      <c r="D4" s="306"/>
      <c r="E4" s="307" t="s">
        <v>48</v>
      </c>
      <c r="F4" s="308"/>
      <c r="G4" s="309" t="s">
        <v>4</v>
      </c>
      <c r="H4" s="310"/>
      <c r="I4" s="311" t="s">
        <v>5</v>
      </c>
      <c r="J4" s="312"/>
      <c r="K4" s="313" t="s">
        <v>74</v>
      </c>
      <c r="L4" s="314"/>
    </row>
    <row r="5" spans="1:12">
      <c r="A5" s="305"/>
      <c r="B5" s="305"/>
      <c r="C5" s="120" t="s">
        <v>7</v>
      </c>
      <c r="D5" s="120" t="s">
        <v>8</v>
      </c>
      <c r="E5" s="121" t="s">
        <v>7</v>
      </c>
      <c r="F5" s="121" t="s">
        <v>8</v>
      </c>
      <c r="G5" s="122" t="s">
        <v>7</v>
      </c>
      <c r="H5" s="122" t="s">
        <v>8</v>
      </c>
      <c r="I5" s="123" t="s">
        <v>7</v>
      </c>
      <c r="J5" s="123" t="s">
        <v>8</v>
      </c>
      <c r="K5" s="124" t="s">
        <v>7</v>
      </c>
      <c r="L5" s="124" t="s">
        <v>8</v>
      </c>
    </row>
    <row r="6" spans="1:12">
      <c r="A6" s="88">
        <v>1</v>
      </c>
      <c r="B6" s="88" t="s">
        <v>649</v>
      </c>
      <c r="C6" s="88" t="s">
        <v>31</v>
      </c>
      <c r="D6" s="88" t="s">
        <v>31</v>
      </c>
      <c r="E6" s="88" t="s">
        <v>31</v>
      </c>
      <c r="F6" s="88" t="s">
        <v>31</v>
      </c>
      <c r="G6" s="88" t="s">
        <v>31</v>
      </c>
      <c r="H6" s="88" t="s">
        <v>31</v>
      </c>
      <c r="I6" s="88" t="s">
        <v>31</v>
      </c>
      <c r="J6" s="88" t="s">
        <v>31</v>
      </c>
      <c r="K6" s="88" t="s">
        <v>31</v>
      </c>
      <c r="L6" s="88" t="s">
        <v>31</v>
      </c>
    </row>
    <row r="7" spans="1:12">
      <c r="A7" s="88">
        <v>2</v>
      </c>
      <c r="B7" s="88" t="s">
        <v>650</v>
      </c>
      <c r="C7" s="88" t="s">
        <v>31</v>
      </c>
      <c r="D7" s="88" t="s">
        <v>31</v>
      </c>
      <c r="E7" s="88" t="s">
        <v>31</v>
      </c>
      <c r="F7" s="88" t="s">
        <v>31</v>
      </c>
      <c r="G7" s="88" t="s">
        <v>31</v>
      </c>
      <c r="H7" s="88" t="s">
        <v>31</v>
      </c>
      <c r="I7" s="88" t="s">
        <v>31</v>
      </c>
      <c r="J7" s="88" t="s">
        <v>31</v>
      </c>
      <c r="K7" s="88" t="s">
        <v>31</v>
      </c>
      <c r="L7" s="88" t="s">
        <v>31</v>
      </c>
    </row>
    <row r="8" spans="1:12">
      <c r="A8" s="88">
        <v>3</v>
      </c>
      <c r="B8" s="88" t="s">
        <v>651</v>
      </c>
      <c r="C8" s="88">
        <v>120</v>
      </c>
      <c r="D8" s="88">
        <v>366</v>
      </c>
      <c r="E8" s="88">
        <v>100</v>
      </c>
      <c r="F8" s="88">
        <v>305</v>
      </c>
      <c r="G8" s="88">
        <v>15</v>
      </c>
      <c r="H8" s="88">
        <v>30</v>
      </c>
      <c r="I8" s="88" t="s">
        <v>31</v>
      </c>
      <c r="J8" s="88" t="s">
        <v>31</v>
      </c>
      <c r="K8" s="88">
        <v>235</v>
      </c>
      <c r="L8" s="88">
        <v>701</v>
      </c>
    </row>
    <row r="9" spans="1:12">
      <c r="A9" s="88">
        <v>4</v>
      </c>
      <c r="B9" s="88" t="s">
        <v>652</v>
      </c>
      <c r="C9" s="88" t="s">
        <v>31</v>
      </c>
      <c r="D9" s="88" t="s">
        <v>31</v>
      </c>
      <c r="E9" s="88" t="s">
        <v>31</v>
      </c>
      <c r="F9" s="88" t="s">
        <v>31</v>
      </c>
      <c r="G9" s="88" t="s">
        <v>31</v>
      </c>
      <c r="H9" s="88" t="s">
        <v>31</v>
      </c>
      <c r="I9" s="88" t="s">
        <v>31</v>
      </c>
      <c r="J9" s="88" t="s">
        <v>31</v>
      </c>
      <c r="K9" s="88" t="s">
        <v>31</v>
      </c>
      <c r="L9" s="88" t="s">
        <v>31</v>
      </c>
    </row>
    <row r="10" spans="1:12">
      <c r="A10" s="88">
        <v>5</v>
      </c>
      <c r="B10" s="88" t="s">
        <v>653</v>
      </c>
      <c r="C10" s="88">
        <v>90</v>
      </c>
      <c r="D10" s="88">
        <v>312</v>
      </c>
      <c r="E10" s="88">
        <v>78</v>
      </c>
      <c r="F10" s="88">
        <v>236</v>
      </c>
      <c r="G10" s="88" t="s">
        <v>31</v>
      </c>
      <c r="H10" s="88" t="s">
        <v>31</v>
      </c>
      <c r="I10" s="88" t="s">
        <v>31</v>
      </c>
      <c r="J10" s="88" t="s">
        <v>31</v>
      </c>
      <c r="K10" s="88">
        <v>168</v>
      </c>
      <c r="L10" s="88">
        <v>548</v>
      </c>
    </row>
    <row r="11" spans="1:12">
      <c r="A11" s="88">
        <v>6</v>
      </c>
      <c r="B11" s="88" t="s">
        <v>654</v>
      </c>
      <c r="C11" s="88">
        <v>56</v>
      </c>
      <c r="D11" s="88">
        <v>170</v>
      </c>
      <c r="E11" s="88">
        <v>67</v>
      </c>
      <c r="F11" s="88">
        <v>204</v>
      </c>
      <c r="G11" s="88" t="s">
        <v>31</v>
      </c>
      <c r="H11" s="88" t="s">
        <v>31</v>
      </c>
      <c r="I11" s="88">
        <v>30</v>
      </c>
      <c r="J11" s="88">
        <v>60</v>
      </c>
      <c r="K11" s="88">
        <v>153</v>
      </c>
      <c r="L11" s="88">
        <v>434</v>
      </c>
    </row>
    <row r="12" spans="1:12">
      <c r="A12" s="88">
        <v>7</v>
      </c>
      <c r="B12" s="88" t="s">
        <v>655</v>
      </c>
      <c r="C12" s="88" t="s">
        <v>31</v>
      </c>
      <c r="D12" s="88" t="s">
        <v>31</v>
      </c>
      <c r="E12" s="88" t="s">
        <v>31</v>
      </c>
      <c r="F12" s="88" t="s">
        <v>31</v>
      </c>
      <c r="G12" s="88" t="s">
        <v>31</v>
      </c>
      <c r="H12" s="88" t="s">
        <v>31</v>
      </c>
      <c r="I12" s="88" t="s">
        <v>31</v>
      </c>
      <c r="J12" s="88" t="s">
        <v>31</v>
      </c>
      <c r="K12" s="88" t="s">
        <v>31</v>
      </c>
      <c r="L12" s="88" t="s">
        <v>31</v>
      </c>
    </row>
    <row r="13" spans="1:12">
      <c r="A13" s="88">
        <v>8</v>
      </c>
      <c r="B13" s="88" t="s">
        <v>656</v>
      </c>
      <c r="C13" s="88">
        <v>147</v>
      </c>
      <c r="D13" s="88">
        <v>468</v>
      </c>
      <c r="E13" s="88">
        <v>123</v>
      </c>
      <c r="F13" s="88">
        <v>410</v>
      </c>
      <c r="G13" s="88">
        <v>20</v>
      </c>
      <c r="H13" s="88">
        <v>84</v>
      </c>
      <c r="I13" s="88">
        <v>10</v>
      </c>
      <c r="J13" s="88">
        <v>25</v>
      </c>
      <c r="K13" s="88">
        <v>300</v>
      </c>
      <c r="L13" s="88">
        <v>987</v>
      </c>
    </row>
    <row r="14" spans="1:12">
      <c r="A14" s="88">
        <v>9</v>
      </c>
      <c r="B14" s="88" t="s">
        <v>657</v>
      </c>
      <c r="C14" s="88" t="s">
        <v>31</v>
      </c>
      <c r="D14" s="88" t="s">
        <v>31</v>
      </c>
      <c r="E14" s="88" t="s">
        <v>31</v>
      </c>
      <c r="F14" s="88" t="s">
        <v>31</v>
      </c>
      <c r="G14" s="88" t="s">
        <v>31</v>
      </c>
      <c r="H14" s="88" t="s">
        <v>31</v>
      </c>
      <c r="I14" s="88" t="s">
        <v>31</v>
      </c>
      <c r="J14" s="88" t="s">
        <v>31</v>
      </c>
      <c r="K14" s="88" t="s">
        <v>31</v>
      </c>
      <c r="L14" s="88" t="s">
        <v>31</v>
      </c>
    </row>
    <row r="15" spans="1:12">
      <c r="A15" s="88">
        <v>10</v>
      </c>
      <c r="B15" s="88" t="s">
        <v>658</v>
      </c>
      <c r="C15" s="88" t="s">
        <v>31</v>
      </c>
      <c r="D15" s="88" t="s">
        <v>31</v>
      </c>
      <c r="E15" s="88" t="s">
        <v>31</v>
      </c>
      <c r="F15" s="88" t="s">
        <v>31</v>
      </c>
      <c r="G15" s="88" t="s">
        <v>31</v>
      </c>
      <c r="H15" s="88" t="s">
        <v>31</v>
      </c>
      <c r="I15" s="88" t="s">
        <v>31</v>
      </c>
      <c r="J15" s="88" t="s">
        <v>31</v>
      </c>
      <c r="K15" s="88" t="s">
        <v>31</v>
      </c>
      <c r="L15" s="88" t="s">
        <v>31</v>
      </c>
    </row>
    <row r="16" spans="1:12">
      <c r="A16" s="88">
        <v>11</v>
      </c>
      <c r="B16" s="88" t="s">
        <v>659</v>
      </c>
      <c r="C16" s="88" t="s">
        <v>31</v>
      </c>
      <c r="D16" s="88" t="s">
        <v>31</v>
      </c>
      <c r="E16" s="88" t="s">
        <v>31</v>
      </c>
      <c r="F16" s="88" t="s">
        <v>31</v>
      </c>
      <c r="G16" s="88" t="s">
        <v>31</v>
      </c>
      <c r="H16" s="88" t="s">
        <v>31</v>
      </c>
      <c r="I16" s="88" t="s">
        <v>31</v>
      </c>
      <c r="J16" s="88" t="s">
        <v>31</v>
      </c>
      <c r="K16" s="88" t="s">
        <v>31</v>
      </c>
      <c r="L16" s="88" t="s">
        <v>31</v>
      </c>
    </row>
    <row r="17" spans="1:12">
      <c r="A17" s="88">
        <v>12</v>
      </c>
      <c r="B17" s="88" t="s">
        <v>660</v>
      </c>
      <c r="C17" s="88" t="s">
        <v>31</v>
      </c>
      <c r="D17" s="88" t="s">
        <v>31</v>
      </c>
      <c r="E17" s="88" t="s">
        <v>31</v>
      </c>
      <c r="F17" s="88" t="s">
        <v>31</v>
      </c>
      <c r="G17" s="88" t="s">
        <v>31</v>
      </c>
      <c r="H17" s="88" t="s">
        <v>31</v>
      </c>
      <c r="I17" s="88" t="s">
        <v>31</v>
      </c>
      <c r="J17" s="88" t="s">
        <v>31</v>
      </c>
      <c r="K17" s="88" t="s">
        <v>31</v>
      </c>
      <c r="L17" s="88" t="s">
        <v>31</v>
      </c>
    </row>
    <row r="18" spans="1:12">
      <c r="A18" s="88">
        <v>13</v>
      </c>
      <c r="B18" s="88" t="s">
        <v>661</v>
      </c>
      <c r="C18" s="88">
        <v>300</v>
      </c>
      <c r="D18" s="88">
        <v>1200</v>
      </c>
      <c r="E18" s="88">
        <v>576</v>
      </c>
      <c r="F18" s="88">
        <v>1735</v>
      </c>
      <c r="G18" s="88">
        <v>21</v>
      </c>
      <c r="H18" s="88">
        <v>105</v>
      </c>
      <c r="I18" s="88">
        <v>6</v>
      </c>
      <c r="J18" s="88">
        <v>12</v>
      </c>
      <c r="K18" s="88">
        <v>903</v>
      </c>
      <c r="L18" s="88">
        <v>3052</v>
      </c>
    </row>
    <row r="19" spans="1:12">
      <c r="A19" s="88">
        <v>14</v>
      </c>
      <c r="B19" s="88" t="s">
        <v>662</v>
      </c>
      <c r="C19" s="88" t="s">
        <v>31</v>
      </c>
      <c r="D19" s="88" t="s">
        <v>31</v>
      </c>
      <c r="E19" s="88" t="s">
        <v>31</v>
      </c>
      <c r="F19" s="88" t="s">
        <v>31</v>
      </c>
      <c r="G19" s="88" t="s">
        <v>31</v>
      </c>
      <c r="H19" s="88" t="s">
        <v>31</v>
      </c>
      <c r="I19" s="88" t="s">
        <v>31</v>
      </c>
      <c r="J19" s="88" t="s">
        <v>31</v>
      </c>
      <c r="K19" s="88" t="s">
        <v>31</v>
      </c>
      <c r="L19" s="88" t="s">
        <v>31</v>
      </c>
    </row>
    <row r="20" spans="1:12">
      <c r="A20" s="88">
        <v>15</v>
      </c>
      <c r="B20" s="88" t="s">
        <v>663</v>
      </c>
      <c r="C20" s="88" t="s">
        <v>31</v>
      </c>
      <c r="D20" s="88" t="s">
        <v>31</v>
      </c>
      <c r="E20" s="88" t="s">
        <v>31</v>
      </c>
      <c r="F20" s="88" t="s">
        <v>31</v>
      </c>
      <c r="G20" s="88" t="s">
        <v>31</v>
      </c>
      <c r="H20" s="88" t="s">
        <v>31</v>
      </c>
      <c r="I20" s="88" t="s">
        <v>31</v>
      </c>
      <c r="J20" s="88" t="s">
        <v>31</v>
      </c>
      <c r="K20" s="88" t="s">
        <v>31</v>
      </c>
      <c r="L20" s="88" t="s">
        <v>31</v>
      </c>
    </row>
    <row r="21" spans="1:12">
      <c r="A21" s="88">
        <v>16</v>
      </c>
      <c r="B21" s="88" t="s">
        <v>664</v>
      </c>
      <c r="C21" s="88" t="s">
        <v>31</v>
      </c>
      <c r="D21" s="88" t="s">
        <v>31</v>
      </c>
      <c r="E21" s="88" t="s">
        <v>31</v>
      </c>
      <c r="F21" s="88" t="s">
        <v>31</v>
      </c>
      <c r="G21" s="88" t="s">
        <v>31</v>
      </c>
      <c r="H21" s="88" t="s">
        <v>31</v>
      </c>
      <c r="I21" s="88" t="s">
        <v>31</v>
      </c>
      <c r="J21" s="88" t="s">
        <v>31</v>
      </c>
      <c r="K21" s="88" t="s">
        <v>31</v>
      </c>
      <c r="L21" s="88" t="s">
        <v>31</v>
      </c>
    </row>
    <row r="22" spans="1:12">
      <c r="A22" s="88">
        <v>17</v>
      </c>
      <c r="B22" s="88" t="s">
        <v>665</v>
      </c>
      <c r="C22" s="88" t="s">
        <v>31</v>
      </c>
      <c r="D22" s="88" t="s">
        <v>31</v>
      </c>
      <c r="E22" s="88" t="s">
        <v>31</v>
      </c>
      <c r="F22" s="88" t="s">
        <v>31</v>
      </c>
      <c r="G22" s="88" t="s">
        <v>31</v>
      </c>
      <c r="H22" s="88" t="s">
        <v>31</v>
      </c>
      <c r="I22" s="88" t="s">
        <v>31</v>
      </c>
      <c r="J22" s="88" t="s">
        <v>31</v>
      </c>
      <c r="K22" s="88" t="s">
        <v>31</v>
      </c>
      <c r="L22" s="88" t="s">
        <v>31</v>
      </c>
    </row>
    <row r="23" spans="1:12">
      <c r="A23" s="88">
        <v>18</v>
      </c>
      <c r="B23" s="88" t="s">
        <v>666</v>
      </c>
      <c r="C23" s="88">
        <v>68</v>
      </c>
      <c r="D23" s="88">
        <v>208</v>
      </c>
      <c r="E23" s="88">
        <v>89</v>
      </c>
      <c r="F23" s="88">
        <v>230</v>
      </c>
      <c r="G23" s="88">
        <v>3</v>
      </c>
      <c r="H23" s="88">
        <v>9</v>
      </c>
      <c r="I23" s="88" t="s">
        <v>31</v>
      </c>
      <c r="J23" s="88" t="s">
        <v>31</v>
      </c>
      <c r="K23" s="88">
        <v>160</v>
      </c>
      <c r="L23" s="88">
        <v>447</v>
      </c>
    </row>
    <row r="24" spans="1:12">
      <c r="A24" s="88">
        <v>19</v>
      </c>
      <c r="B24" s="88" t="s">
        <v>667</v>
      </c>
      <c r="C24" s="88" t="s">
        <v>31</v>
      </c>
      <c r="D24" s="88" t="s">
        <v>31</v>
      </c>
      <c r="E24" s="88" t="s">
        <v>31</v>
      </c>
      <c r="F24" s="88" t="s">
        <v>31</v>
      </c>
      <c r="G24" s="88" t="s">
        <v>31</v>
      </c>
      <c r="H24" s="88" t="s">
        <v>31</v>
      </c>
      <c r="I24" s="88" t="s">
        <v>31</v>
      </c>
      <c r="J24" s="88" t="s">
        <v>31</v>
      </c>
      <c r="K24" s="88" t="s">
        <v>31</v>
      </c>
      <c r="L24" s="88" t="s">
        <v>31</v>
      </c>
    </row>
    <row r="25" spans="1:12">
      <c r="A25" s="88">
        <v>20</v>
      </c>
      <c r="B25" s="88" t="s">
        <v>668</v>
      </c>
      <c r="C25" s="88">
        <v>20</v>
      </c>
      <c r="D25" s="88">
        <v>60</v>
      </c>
      <c r="E25" s="88">
        <v>27</v>
      </c>
      <c r="F25" s="88">
        <v>84</v>
      </c>
      <c r="G25" s="88">
        <v>2</v>
      </c>
      <c r="H25" s="88">
        <v>6</v>
      </c>
      <c r="I25" s="88">
        <v>4</v>
      </c>
      <c r="J25" s="88">
        <v>8</v>
      </c>
      <c r="K25" s="88">
        <v>53</v>
      </c>
      <c r="L25" s="88">
        <v>158</v>
      </c>
    </row>
    <row r="26" spans="1:12">
      <c r="A26" s="88">
        <v>21</v>
      </c>
      <c r="B26" s="88" t="s">
        <v>669</v>
      </c>
      <c r="C26" s="88" t="s">
        <v>31</v>
      </c>
      <c r="D26" s="88" t="s">
        <v>31</v>
      </c>
      <c r="E26" s="88" t="s">
        <v>31</v>
      </c>
      <c r="F26" s="88" t="s">
        <v>31</v>
      </c>
      <c r="G26" s="88" t="s">
        <v>31</v>
      </c>
      <c r="H26" s="88" t="s">
        <v>31</v>
      </c>
      <c r="I26" s="88" t="s">
        <v>31</v>
      </c>
      <c r="J26" s="88" t="s">
        <v>31</v>
      </c>
      <c r="K26" s="88" t="s">
        <v>31</v>
      </c>
      <c r="L26" s="88" t="s">
        <v>31</v>
      </c>
    </row>
    <row r="27" spans="1:12">
      <c r="A27" s="88">
        <v>22</v>
      </c>
      <c r="B27" s="88" t="s">
        <v>670</v>
      </c>
      <c r="C27" s="88">
        <v>126</v>
      </c>
      <c r="D27" s="88">
        <v>402</v>
      </c>
      <c r="E27" s="88">
        <v>153</v>
      </c>
      <c r="F27" s="88">
        <v>462</v>
      </c>
      <c r="G27" s="88">
        <v>42</v>
      </c>
      <c r="H27" s="88">
        <v>90</v>
      </c>
      <c r="I27" s="88" t="s">
        <v>31</v>
      </c>
      <c r="J27" s="88" t="s">
        <v>31</v>
      </c>
      <c r="K27" s="88">
        <v>321</v>
      </c>
      <c r="L27" s="88">
        <v>954</v>
      </c>
    </row>
    <row r="28" spans="1:12">
      <c r="A28" s="88">
        <v>23</v>
      </c>
      <c r="B28" s="88" t="s">
        <v>671</v>
      </c>
      <c r="C28" s="88" t="s">
        <v>31</v>
      </c>
      <c r="D28" s="88" t="s">
        <v>31</v>
      </c>
      <c r="E28" s="88" t="s">
        <v>31</v>
      </c>
      <c r="F28" s="88" t="s">
        <v>31</v>
      </c>
      <c r="G28" s="88" t="s">
        <v>31</v>
      </c>
      <c r="H28" s="88" t="s">
        <v>31</v>
      </c>
      <c r="I28" s="88" t="s">
        <v>31</v>
      </c>
      <c r="J28" s="88" t="s">
        <v>31</v>
      </c>
      <c r="K28" s="88" t="s">
        <v>31</v>
      </c>
      <c r="L28" s="88" t="s">
        <v>31</v>
      </c>
    </row>
    <row r="29" spans="1:12">
      <c r="A29" s="88">
        <v>24</v>
      </c>
      <c r="B29" s="88" t="s">
        <v>672</v>
      </c>
      <c r="C29" s="88" t="s">
        <v>31</v>
      </c>
      <c r="D29" s="88" t="s">
        <v>31</v>
      </c>
      <c r="E29" s="88" t="s">
        <v>31</v>
      </c>
      <c r="F29" s="88" t="s">
        <v>31</v>
      </c>
      <c r="G29" s="88" t="s">
        <v>31</v>
      </c>
      <c r="H29" s="88" t="s">
        <v>31</v>
      </c>
      <c r="I29" s="88" t="s">
        <v>31</v>
      </c>
      <c r="J29" s="88" t="s">
        <v>31</v>
      </c>
      <c r="K29" s="88" t="s">
        <v>31</v>
      </c>
      <c r="L29" s="88" t="s">
        <v>31</v>
      </c>
    </row>
    <row r="30" spans="1:12">
      <c r="A30" s="88">
        <v>25</v>
      </c>
      <c r="B30" s="88" t="s">
        <v>673</v>
      </c>
      <c r="C30" s="88" t="s">
        <v>31</v>
      </c>
      <c r="D30" s="88" t="s">
        <v>31</v>
      </c>
      <c r="E30" s="88" t="s">
        <v>31</v>
      </c>
      <c r="F30" s="88" t="s">
        <v>31</v>
      </c>
      <c r="G30" s="88" t="s">
        <v>31</v>
      </c>
      <c r="H30" s="88" t="s">
        <v>31</v>
      </c>
      <c r="I30" s="88" t="s">
        <v>31</v>
      </c>
      <c r="J30" s="88" t="s">
        <v>31</v>
      </c>
      <c r="K30" s="88" t="s">
        <v>31</v>
      </c>
      <c r="L30" s="88" t="s">
        <v>31</v>
      </c>
    </row>
    <row r="31" spans="1:12">
      <c r="A31" s="88">
        <v>26</v>
      </c>
      <c r="B31" s="88" t="s">
        <v>674</v>
      </c>
      <c r="C31" s="88" t="s">
        <v>31</v>
      </c>
      <c r="D31" s="88" t="s">
        <v>31</v>
      </c>
      <c r="E31" s="88" t="s">
        <v>31</v>
      </c>
      <c r="F31" s="88" t="s">
        <v>31</v>
      </c>
      <c r="G31" s="88" t="s">
        <v>31</v>
      </c>
      <c r="H31" s="88" t="s">
        <v>31</v>
      </c>
      <c r="I31" s="88" t="s">
        <v>31</v>
      </c>
      <c r="J31" s="88" t="s">
        <v>31</v>
      </c>
      <c r="K31" s="88" t="s">
        <v>31</v>
      </c>
      <c r="L31" s="88" t="s">
        <v>31</v>
      </c>
    </row>
    <row r="32" spans="1:12">
      <c r="A32" s="304">
        <v>27</v>
      </c>
      <c r="B32" s="304" t="s">
        <v>675</v>
      </c>
      <c r="C32" s="88">
        <v>245</v>
      </c>
      <c r="D32" s="88">
        <v>835</v>
      </c>
      <c r="E32" s="88">
        <v>250</v>
      </c>
      <c r="F32" s="88">
        <v>750</v>
      </c>
      <c r="G32" s="88">
        <v>10</v>
      </c>
      <c r="H32" s="88">
        <v>100</v>
      </c>
      <c r="I32" s="88" t="s">
        <v>31</v>
      </c>
      <c r="J32" s="88" t="s">
        <v>31</v>
      </c>
      <c r="K32" s="88">
        <v>505</v>
      </c>
      <c r="L32" s="88">
        <v>1685</v>
      </c>
    </row>
    <row r="33" spans="1:12">
      <c r="A33" s="305"/>
      <c r="B33" s="305"/>
      <c r="C33" s="88">
        <v>140</v>
      </c>
      <c r="D33" s="88">
        <v>424</v>
      </c>
      <c r="E33" s="88">
        <v>150</v>
      </c>
      <c r="F33" s="88">
        <v>452</v>
      </c>
      <c r="G33" s="88" t="s">
        <v>31</v>
      </c>
      <c r="H33" s="88" t="s">
        <v>31</v>
      </c>
      <c r="I33" s="88" t="s">
        <v>31</v>
      </c>
      <c r="J33" s="88" t="s">
        <v>31</v>
      </c>
      <c r="K33" s="88">
        <v>290</v>
      </c>
      <c r="L33" s="88">
        <v>876</v>
      </c>
    </row>
    <row r="34" spans="1:12">
      <c r="A34" s="88">
        <v>28</v>
      </c>
      <c r="B34" s="88" t="s">
        <v>676</v>
      </c>
      <c r="C34" s="88" t="s">
        <v>31</v>
      </c>
      <c r="D34" s="88" t="s">
        <v>31</v>
      </c>
      <c r="E34" s="88" t="s">
        <v>31</v>
      </c>
      <c r="F34" s="88" t="s">
        <v>31</v>
      </c>
      <c r="G34" s="88" t="s">
        <v>31</v>
      </c>
      <c r="H34" s="88" t="s">
        <v>31</v>
      </c>
      <c r="I34" s="88" t="s">
        <v>31</v>
      </c>
      <c r="J34" s="88" t="s">
        <v>31</v>
      </c>
      <c r="K34" s="88" t="s">
        <v>31</v>
      </c>
      <c r="L34" s="88" t="s">
        <v>31</v>
      </c>
    </row>
    <row r="35" spans="1:12">
      <c r="A35" s="88">
        <v>29</v>
      </c>
      <c r="B35" s="88" t="s">
        <v>677</v>
      </c>
      <c r="C35" s="88" t="s">
        <v>31</v>
      </c>
      <c r="D35" s="88" t="s">
        <v>31</v>
      </c>
      <c r="E35" s="88" t="s">
        <v>31</v>
      </c>
      <c r="F35" s="88" t="s">
        <v>31</v>
      </c>
      <c r="G35" s="88" t="s">
        <v>31</v>
      </c>
      <c r="H35" s="88" t="s">
        <v>31</v>
      </c>
      <c r="I35" s="88" t="s">
        <v>31</v>
      </c>
      <c r="J35" s="88" t="s">
        <v>31</v>
      </c>
      <c r="K35" s="88" t="s">
        <v>31</v>
      </c>
      <c r="L35" s="88" t="s">
        <v>31</v>
      </c>
    </row>
    <row r="36" spans="1:12">
      <c r="A36" s="88">
        <v>30</v>
      </c>
      <c r="B36" s="88" t="s">
        <v>678</v>
      </c>
      <c r="C36" s="88" t="s">
        <v>31</v>
      </c>
      <c r="D36" s="88" t="s">
        <v>31</v>
      </c>
      <c r="E36" s="88" t="s">
        <v>31</v>
      </c>
      <c r="F36" s="88" t="s">
        <v>31</v>
      </c>
      <c r="G36" s="88" t="s">
        <v>31</v>
      </c>
      <c r="H36" s="88" t="s">
        <v>31</v>
      </c>
      <c r="I36" s="88" t="s">
        <v>31</v>
      </c>
      <c r="J36" s="88" t="s">
        <v>31</v>
      </c>
      <c r="K36" s="88" t="s">
        <v>31</v>
      </c>
      <c r="L36" s="88" t="s">
        <v>31</v>
      </c>
    </row>
    <row r="37" spans="1:12">
      <c r="A37" s="88">
        <v>31</v>
      </c>
      <c r="B37" s="88" t="s">
        <v>679</v>
      </c>
      <c r="C37" s="88" t="s">
        <v>31</v>
      </c>
      <c r="D37" s="88" t="s">
        <v>31</v>
      </c>
      <c r="E37" s="88" t="s">
        <v>31</v>
      </c>
      <c r="F37" s="88" t="s">
        <v>31</v>
      </c>
      <c r="G37" s="88" t="s">
        <v>31</v>
      </c>
      <c r="H37" s="88" t="s">
        <v>31</v>
      </c>
      <c r="I37" s="88" t="s">
        <v>31</v>
      </c>
      <c r="J37" s="88" t="s">
        <v>31</v>
      </c>
      <c r="K37" s="88" t="s">
        <v>31</v>
      </c>
      <c r="L37" s="88" t="s">
        <v>31</v>
      </c>
    </row>
    <row r="38" spans="1:12" ht="19.5" customHeight="1">
      <c r="A38" s="125"/>
      <c r="B38" s="7" t="s">
        <v>6</v>
      </c>
      <c r="C38" s="126">
        <v>1312</v>
      </c>
      <c r="D38" s="126">
        <v>4445</v>
      </c>
      <c r="E38" s="126">
        <v>1613</v>
      </c>
      <c r="F38" s="126">
        <v>4868</v>
      </c>
      <c r="G38" s="126">
        <v>113</v>
      </c>
      <c r="H38" s="126">
        <v>424</v>
      </c>
      <c r="I38" s="126">
        <v>50</v>
      </c>
      <c r="J38" s="126">
        <v>105</v>
      </c>
      <c r="K38" s="126">
        <v>3088</v>
      </c>
      <c r="L38" s="126">
        <v>9842</v>
      </c>
    </row>
    <row r="40" spans="1:12" s="56" customFormat="1">
      <c r="B40" s="127" t="s">
        <v>9</v>
      </c>
      <c r="C40" s="66">
        <f>C38/31</f>
        <v>42.322580645161288</v>
      </c>
      <c r="D40" s="143">
        <f t="shared" ref="D40:L40" si="0">D38/31</f>
        <v>143.38709677419354</v>
      </c>
      <c r="E40" s="66">
        <f t="shared" si="0"/>
        <v>52.032258064516128</v>
      </c>
      <c r="F40" s="92">
        <f t="shared" si="0"/>
        <v>157.03225806451613</v>
      </c>
      <c r="G40" s="66">
        <f t="shared" si="0"/>
        <v>3.6451612903225805</v>
      </c>
      <c r="H40" s="144">
        <f t="shared" si="0"/>
        <v>13.67741935483871</v>
      </c>
      <c r="I40" s="66">
        <f t="shared" si="0"/>
        <v>1.6129032258064515</v>
      </c>
      <c r="J40" s="145">
        <f t="shared" si="0"/>
        <v>3.3870967741935485</v>
      </c>
      <c r="K40" s="66">
        <f t="shared" si="0"/>
        <v>99.612903225806448</v>
      </c>
      <c r="L40" s="93">
        <f t="shared" si="0"/>
        <v>317.48387096774195</v>
      </c>
    </row>
  </sheetData>
  <mergeCells count="10">
    <mergeCell ref="A32:A33"/>
    <mergeCell ref="B32:B33"/>
    <mergeCell ref="A3:L3"/>
    <mergeCell ref="A4:A5"/>
    <mergeCell ref="B4:B5"/>
    <mergeCell ref="C4:D4"/>
    <mergeCell ref="E4:F4"/>
    <mergeCell ref="G4:H4"/>
    <mergeCell ref="I4:J4"/>
    <mergeCell ref="K4:L4"/>
  </mergeCells>
  <pageMargins left="0.7" right="0.7" top="0" bottom="0" header="0.3" footer="0.3"/>
  <pageSetup scale="95" orientation="landscape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2:L38"/>
  <sheetViews>
    <sheetView topLeftCell="A25" workbookViewId="0">
      <selection activeCell="B36" sqref="B36"/>
    </sheetView>
  </sheetViews>
  <sheetFormatPr defaultRowHeight="15"/>
  <cols>
    <col min="1" max="1" width="6.85546875" customWidth="1"/>
    <col min="2" max="2" width="14.140625" customWidth="1"/>
    <col min="7" max="7" width="8.5703125" customWidth="1"/>
    <col min="8" max="8" width="8.85546875" customWidth="1"/>
  </cols>
  <sheetData>
    <row r="2" spans="1:12">
      <c r="A2" s="301" t="s">
        <v>680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88" t="s">
        <v>681</v>
      </c>
      <c r="C5" s="88">
        <v>87</v>
      </c>
      <c r="D5" s="88">
        <v>298</v>
      </c>
      <c r="E5" s="88">
        <v>122</v>
      </c>
      <c r="F5" s="88">
        <v>352</v>
      </c>
      <c r="G5" s="88" t="s">
        <v>31</v>
      </c>
      <c r="H5" s="88" t="s">
        <v>31</v>
      </c>
      <c r="I5" s="88">
        <v>3</v>
      </c>
      <c r="J5" s="88">
        <v>6</v>
      </c>
      <c r="K5" s="88">
        <v>212</v>
      </c>
      <c r="L5" s="88">
        <v>656</v>
      </c>
    </row>
    <row r="6" spans="1:12">
      <c r="A6" s="88">
        <v>2</v>
      </c>
      <c r="B6" s="88" t="s">
        <v>682</v>
      </c>
      <c r="C6" s="88" t="s">
        <v>31</v>
      </c>
      <c r="D6" s="88" t="s">
        <v>31</v>
      </c>
      <c r="E6" s="88" t="s">
        <v>31</v>
      </c>
      <c r="F6" s="88" t="s">
        <v>31</v>
      </c>
      <c r="G6" s="88" t="s">
        <v>31</v>
      </c>
      <c r="H6" s="88" t="s">
        <v>31</v>
      </c>
      <c r="I6" s="88" t="s">
        <v>31</v>
      </c>
      <c r="J6" s="88" t="s">
        <v>31</v>
      </c>
      <c r="K6" s="88" t="s">
        <v>31</v>
      </c>
      <c r="L6" s="88" t="s">
        <v>31</v>
      </c>
    </row>
    <row r="7" spans="1:12">
      <c r="A7" s="88">
        <v>3</v>
      </c>
      <c r="B7" s="88" t="s">
        <v>683</v>
      </c>
      <c r="C7" s="88" t="s">
        <v>31</v>
      </c>
      <c r="D7" s="88" t="s">
        <v>31</v>
      </c>
      <c r="E7" s="88" t="s">
        <v>31</v>
      </c>
      <c r="F7" s="88" t="s">
        <v>31</v>
      </c>
      <c r="G7" s="88" t="s">
        <v>31</v>
      </c>
      <c r="H7" s="88" t="s">
        <v>31</v>
      </c>
      <c r="I7" s="88" t="s">
        <v>31</v>
      </c>
      <c r="J7" s="88" t="s">
        <v>31</v>
      </c>
      <c r="K7" s="88" t="s">
        <v>31</v>
      </c>
      <c r="L7" s="88" t="s">
        <v>31</v>
      </c>
    </row>
    <row r="8" spans="1:12">
      <c r="A8" s="88">
        <v>4</v>
      </c>
      <c r="B8" s="88" t="s">
        <v>684</v>
      </c>
      <c r="C8" s="88">
        <v>81</v>
      </c>
      <c r="D8" s="88">
        <v>349</v>
      </c>
      <c r="E8" s="88">
        <v>77</v>
      </c>
      <c r="F8" s="88">
        <v>231</v>
      </c>
      <c r="G8" s="88" t="s">
        <v>31</v>
      </c>
      <c r="H8" s="88" t="s">
        <v>31</v>
      </c>
      <c r="I8" s="88" t="s">
        <v>31</v>
      </c>
      <c r="J8" s="88" t="s">
        <v>31</v>
      </c>
      <c r="K8" s="88">
        <v>158</v>
      </c>
      <c r="L8" s="88">
        <v>580</v>
      </c>
    </row>
    <row r="9" spans="1:12">
      <c r="A9" s="88">
        <v>5</v>
      </c>
      <c r="B9" s="88" t="s">
        <v>685</v>
      </c>
      <c r="C9" s="88" t="s">
        <v>31</v>
      </c>
      <c r="D9" s="88" t="s">
        <v>31</v>
      </c>
      <c r="E9" s="88" t="s">
        <v>31</v>
      </c>
      <c r="F9" s="88" t="s">
        <v>31</v>
      </c>
      <c r="G9" s="88" t="s">
        <v>31</v>
      </c>
      <c r="H9" s="88" t="s">
        <v>31</v>
      </c>
      <c r="I9" s="88" t="s">
        <v>31</v>
      </c>
      <c r="J9" s="88" t="s">
        <v>31</v>
      </c>
      <c r="K9" s="88" t="s">
        <v>31</v>
      </c>
      <c r="L9" s="88" t="s">
        <v>31</v>
      </c>
    </row>
    <row r="10" spans="1:12">
      <c r="A10" s="88">
        <v>6</v>
      </c>
      <c r="B10" s="88" t="s">
        <v>686</v>
      </c>
      <c r="C10" s="88">
        <v>37</v>
      </c>
      <c r="D10" s="88">
        <v>115</v>
      </c>
      <c r="E10" s="88">
        <v>49</v>
      </c>
      <c r="F10" s="88">
        <v>192</v>
      </c>
      <c r="G10" s="88" t="s">
        <v>31</v>
      </c>
      <c r="H10" s="88" t="s">
        <v>31</v>
      </c>
      <c r="I10" s="88">
        <v>10</v>
      </c>
      <c r="J10" s="88">
        <v>10</v>
      </c>
      <c r="K10" s="88">
        <v>96</v>
      </c>
      <c r="L10" s="88">
        <v>317</v>
      </c>
    </row>
    <row r="11" spans="1:12">
      <c r="A11" s="88">
        <v>7</v>
      </c>
      <c r="B11" s="88" t="s">
        <v>687</v>
      </c>
      <c r="C11" s="88" t="s">
        <v>31</v>
      </c>
      <c r="D11" s="88" t="s">
        <v>31</v>
      </c>
      <c r="E11" s="88" t="s">
        <v>31</v>
      </c>
      <c r="F11" s="88" t="s">
        <v>31</v>
      </c>
      <c r="G11" s="88" t="s">
        <v>31</v>
      </c>
      <c r="H11" s="88" t="s">
        <v>31</v>
      </c>
      <c r="I11" s="88" t="s">
        <v>31</v>
      </c>
      <c r="J11" s="88" t="s">
        <v>31</v>
      </c>
      <c r="K11" s="88" t="s">
        <v>31</v>
      </c>
      <c r="L11" s="88" t="s">
        <v>31</v>
      </c>
    </row>
    <row r="12" spans="1:12">
      <c r="A12" s="88">
        <v>8</v>
      </c>
      <c r="B12" s="88" t="s">
        <v>688</v>
      </c>
      <c r="C12" s="88" t="s">
        <v>31</v>
      </c>
      <c r="D12" s="88" t="s">
        <v>31</v>
      </c>
      <c r="E12" s="88" t="s">
        <v>31</v>
      </c>
      <c r="F12" s="88" t="s">
        <v>31</v>
      </c>
      <c r="G12" s="88" t="s">
        <v>31</v>
      </c>
      <c r="H12" s="88" t="s">
        <v>31</v>
      </c>
      <c r="I12" s="88" t="s">
        <v>31</v>
      </c>
      <c r="J12" s="88" t="s">
        <v>31</v>
      </c>
      <c r="K12" s="88" t="s">
        <v>31</v>
      </c>
      <c r="L12" s="88" t="s">
        <v>31</v>
      </c>
    </row>
    <row r="13" spans="1:12">
      <c r="A13" s="88">
        <v>9</v>
      </c>
      <c r="B13" s="88" t="s">
        <v>689</v>
      </c>
      <c r="C13" s="88" t="s">
        <v>31</v>
      </c>
      <c r="D13" s="88" t="s">
        <v>31</v>
      </c>
      <c r="E13" s="88" t="s">
        <v>31</v>
      </c>
      <c r="F13" s="88" t="s">
        <v>31</v>
      </c>
      <c r="G13" s="88" t="s">
        <v>31</v>
      </c>
      <c r="H13" s="88" t="s">
        <v>31</v>
      </c>
      <c r="I13" s="88" t="s">
        <v>31</v>
      </c>
      <c r="J13" s="88" t="s">
        <v>31</v>
      </c>
      <c r="K13" s="88" t="s">
        <v>31</v>
      </c>
      <c r="L13" s="88" t="s">
        <v>31</v>
      </c>
    </row>
    <row r="14" spans="1:12">
      <c r="A14" s="88">
        <v>10</v>
      </c>
      <c r="B14" s="88" t="s">
        <v>690</v>
      </c>
      <c r="C14" s="88">
        <v>87</v>
      </c>
      <c r="D14" s="88">
        <v>264</v>
      </c>
      <c r="E14" s="88">
        <v>142</v>
      </c>
      <c r="F14" s="88">
        <v>430</v>
      </c>
      <c r="G14" s="88">
        <v>6</v>
      </c>
      <c r="H14" s="88">
        <v>12</v>
      </c>
      <c r="I14" s="88" t="s">
        <v>31</v>
      </c>
      <c r="J14" s="88" t="s">
        <v>31</v>
      </c>
      <c r="K14" s="88">
        <v>235</v>
      </c>
      <c r="L14" s="88">
        <v>706</v>
      </c>
    </row>
    <row r="15" spans="1:12">
      <c r="A15" s="88">
        <v>11</v>
      </c>
      <c r="B15" s="88" t="s">
        <v>691</v>
      </c>
      <c r="C15" s="88" t="s">
        <v>31</v>
      </c>
      <c r="D15" s="88" t="s">
        <v>31</v>
      </c>
      <c r="E15" s="88" t="s">
        <v>31</v>
      </c>
      <c r="F15" s="88" t="s">
        <v>31</v>
      </c>
      <c r="G15" s="88" t="s">
        <v>31</v>
      </c>
      <c r="H15" s="88" t="s">
        <v>31</v>
      </c>
      <c r="I15" s="88" t="s">
        <v>31</v>
      </c>
      <c r="J15" s="88" t="s">
        <v>31</v>
      </c>
      <c r="K15" s="88" t="s">
        <v>31</v>
      </c>
      <c r="L15" s="88" t="s">
        <v>31</v>
      </c>
    </row>
    <row r="16" spans="1:12">
      <c r="A16" s="88">
        <v>12</v>
      </c>
      <c r="B16" s="88" t="s">
        <v>692</v>
      </c>
      <c r="C16" s="88">
        <v>100</v>
      </c>
      <c r="D16" s="88">
        <v>304</v>
      </c>
      <c r="E16" s="88">
        <v>137</v>
      </c>
      <c r="F16" s="88">
        <v>415</v>
      </c>
      <c r="G16" s="88">
        <v>2</v>
      </c>
      <c r="H16" s="88">
        <v>6</v>
      </c>
      <c r="I16" s="88">
        <v>22</v>
      </c>
      <c r="J16" s="88">
        <v>44</v>
      </c>
      <c r="K16" s="88">
        <v>261</v>
      </c>
      <c r="L16" s="88">
        <v>769</v>
      </c>
    </row>
    <row r="17" spans="1:12">
      <c r="A17" s="88">
        <v>13</v>
      </c>
      <c r="B17" s="88" t="s">
        <v>693</v>
      </c>
      <c r="C17" s="88" t="s">
        <v>31</v>
      </c>
      <c r="D17" s="88" t="s">
        <v>31</v>
      </c>
      <c r="E17" s="88" t="s">
        <v>31</v>
      </c>
      <c r="F17" s="88" t="s">
        <v>31</v>
      </c>
      <c r="G17" s="88" t="s">
        <v>31</v>
      </c>
      <c r="H17" s="88" t="s">
        <v>31</v>
      </c>
      <c r="I17" s="88" t="s">
        <v>31</v>
      </c>
      <c r="J17" s="88" t="s">
        <v>31</v>
      </c>
      <c r="K17" s="88" t="s">
        <v>31</v>
      </c>
      <c r="L17" s="88" t="s">
        <v>31</v>
      </c>
    </row>
    <row r="18" spans="1:12">
      <c r="A18" s="88">
        <v>14</v>
      </c>
      <c r="B18" s="88" t="s">
        <v>694</v>
      </c>
      <c r="C18" s="88">
        <v>74</v>
      </c>
      <c r="D18" s="88">
        <v>226</v>
      </c>
      <c r="E18" s="88">
        <v>113</v>
      </c>
      <c r="F18" s="88">
        <v>342</v>
      </c>
      <c r="G18" s="88" t="s">
        <v>31</v>
      </c>
      <c r="H18" s="88" t="s">
        <v>31</v>
      </c>
      <c r="I18" s="88" t="s">
        <v>31</v>
      </c>
      <c r="J18" s="88" t="s">
        <v>31</v>
      </c>
      <c r="K18" s="88">
        <v>187</v>
      </c>
      <c r="L18" s="88">
        <v>568</v>
      </c>
    </row>
    <row r="19" spans="1:12">
      <c r="A19" s="88">
        <v>15</v>
      </c>
      <c r="B19" s="88" t="s">
        <v>695</v>
      </c>
      <c r="C19" s="88" t="s">
        <v>31</v>
      </c>
      <c r="D19" s="88" t="s">
        <v>31</v>
      </c>
      <c r="E19" s="88" t="s">
        <v>31</v>
      </c>
      <c r="F19" s="88" t="s">
        <v>31</v>
      </c>
      <c r="G19" s="88" t="s">
        <v>31</v>
      </c>
      <c r="H19" s="88" t="s">
        <v>31</v>
      </c>
      <c r="I19" s="88" t="s">
        <v>31</v>
      </c>
      <c r="J19" s="88" t="s">
        <v>31</v>
      </c>
      <c r="K19" s="88" t="s">
        <v>31</v>
      </c>
      <c r="L19" s="88" t="s">
        <v>31</v>
      </c>
    </row>
    <row r="20" spans="1:12">
      <c r="A20" s="88">
        <v>16</v>
      </c>
      <c r="B20" s="88" t="s">
        <v>696</v>
      </c>
      <c r="C20" s="88">
        <v>64</v>
      </c>
      <c r="D20" s="88">
        <v>195</v>
      </c>
      <c r="E20" s="88">
        <v>113</v>
      </c>
      <c r="F20" s="88">
        <v>344</v>
      </c>
      <c r="G20" s="88">
        <v>4</v>
      </c>
      <c r="H20" s="88">
        <v>8</v>
      </c>
      <c r="I20" s="88">
        <v>6</v>
      </c>
      <c r="J20" s="88">
        <v>12</v>
      </c>
      <c r="K20" s="88">
        <v>187</v>
      </c>
      <c r="L20" s="88">
        <v>559</v>
      </c>
    </row>
    <row r="21" spans="1:12">
      <c r="A21" s="88">
        <v>17</v>
      </c>
      <c r="B21" s="88" t="s">
        <v>697</v>
      </c>
      <c r="C21" s="88" t="s">
        <v>31</v>
      </c>
      <c r="D21" s="88" t="s">
        <v>31</v>
      </c>
      <c r="E21" s="88" t="s">
        <v>31</v>
      </c>
      <c r="F21" s="88" t="s">
        <v>31</v>
      </c>
      <c r="G21" s="88" t="s">
        <v>31</v>
      </c>
      <c r="H21" s="88" t="s">
        <v>31</v>
      </c>
      <c r="I21" s="88" t="s">
        <v>31</v>
      </c>
      <c r="J21" s="88" t="s">
        <v>31</v>
      </c>
      <c r="K21" s="88" t="s">
        <v>31</v>
      </c>
      <c r="L21" s="88" t="s">
        <v>31</v>
      </c>
    </row>
    <row r="22" spans="1:12">
      <c r="A22" s="88">
        <v>18</v>
      </c>
      <c r="B22" s="88" t="s">
        <v>698</v>
      </c>
      <c r="C22" s="88" t="s">
        <v>31</v>
      </c>
      <c r="D22" s="88" t="s">
        <v>31</v>
      </c>
      <c r="E22" s="88" t="s">
        <v>31</v>
      </c>
      <c r="F22" s="88" t="s">
        <v>31</v>
      </c>
      <c r="G22" s="88" t="s">
        <v>31</v>
      </c>
      <c r="H22" s="88" t="s">
        <v>31</v>
      </c>
      <c r="I22" s="88" t="s">
        <v>31</v>
      </c>
      <c r="J22" s="88" t="s">
        <v>31</v>
      </c>
      <c r="K22" s="88" t="s">
        <v>31</v>
      </c>
      <c r="L22" s="88" t="s">
        <v>31</v>
      </c>
    </row>
    <row r="23" spans="1:12">
      <c r="A23" s="88">
        <v>19</v>
      </c>
      <c r="B23" s="88" t="s">
        <v>699</v>
      </c>
      <c r="C23" s="88">
        <v>26</v>
      </c>
      <c r="D23" s="88">
        <v>150</v>
      </c>
      <c r="E23" s="88">
        <v>47</v>
      </c>
      <c r="F23" s="88">
        <v>100</v>
      </c>
      <c r="G23" s="88">
        <v>12</v>
      </c>
      <c r="H23" s="88">
        <v>48</v>
      </c>
      <c r="I23" s="88">
        <v>6</v>
      </c>
      <c r="J23" s="88">
        <v>6</v>
      </c>
      <c r="K23" s="88">
        <v>91</v>
      </c>
      <c r="L23" s="88">
        <v>304</v>
      </c>
    </row>
    <row r="24" spans="1:12">
      <c r="A24" s="88">
        <v>20</v>
      </c>
      <c r="B24" s="88" t="s">
        <v>700</v>
      </c>
      <c r="C24" s="88" t="s">
        <v>31</v>
      </c>
      <c r="D24" s="88" t="s">
        <v>31</v>
      </c>
      <c r="E24" s="88" t="s">
        <v>31</v>
      </c>
      <c r="F24" s="88" t="s">
        <v>31</v>
      </c>
      <c r="G24" s="88" t="s">
        <v>31</v>
      </c>
      <c r="H24" s="88" t="s">
        <v>31</v>
      </c>
      <c r="I24" s="88" t="s">
        <v>31</v>
      </c>
      <c r="J24" s="88" t="s">
        <v>31</v>
      </c>
      <c r="K24" s="88" t="s">
        <v>31</v>
      </c>
      <c r="L24" s="88" t="s">
        <v>31</v>
      </c>
    </row>
    <row r="25" spans="1:12">
      <c r="A25" s="88">
        <v>21</v>
      </c>
      <c r="B25" s="88" t="s">
        <v>701</v>
      </c>
      <c r="C25" s="88">
        <v>185</v>
      </c>
      <c r="D25" s="88">
        <v>558</v>
      </c>
      <c r="E25" s="88">
        <v>250</v>
      </c>
      <c r="F25" s="88">
        <v>755</v>
      </c>
      <c r="G25" s="88" t="s">
        <v>31</v>
      </c>
      <c r="H25" s="88" t="s">
        <v>31</v>
      </c>
      <c r="I25" s="88">
        <v>5</v>
      </c>
      <c r="J25" s="88">
        <v>10</v>
      </c>
      <c r="K25" s="88">
        <v>440</v>
      </c>
      <c r="L25" s="88">
        <v>1323</v>
      </c>
    </row>
    <row r="26" spans="1:12">
      <c r="A26" s="88">
        <v>22</v>
      </c>
      <c r="B26" s="88" t="s">
        <v>702</v>
      </c>
      <c r="C26" s="88" t="s">
        <v>31</v>
      </c>
      <c r="D26" s="88" t="s">
        <v>31</v>
      </c>
      <c r="E26" s="88" t="s">
        <v>31</v>
      </c>
      <c r="F26" s="88" t="s">
        <v>31</v>
      </c>
      <c r="G26" s="88" t="s">
        <v>31</v>
      </c>
      <c r="H26" s="88" t="s">
        <v>31</v>
      </c>
      <c r="I26" s="88" t="s">
        <v>31</v>
      </c>
      <c r="J26" s="88" t="s">
        <v>31</v>
      </c>
      <c r="K26" s="88" t="s">
        <v>31</v>
      </c>
      <c r="L26" s="88" t="s">
        <v>31</v>
      </c>
    </row>
    <row r="27" spans="1:12">
      <c r="A27" s="88">
        <v>23</v>
      </c>
      <c r="B27" s="88" t="s">
        <v>703</v>
      </c>
      <c r="C27" s="88">
        <v>63</v>
      </c>
      <c r="D27" s="88">
        <v>192</v>
      </c>
      <c r="E27" s="88">
        <v>92</v>
      </c>
      <c r="F27" s="88">
        <v>278</v>
      </c>
      <c r="G27" s="88">
        <v>20</v>
      </c>
      <c r="H27" s="88">
        <v>40</v>
      </c>
      <c r="I27" s="88">
        <v>4</v>
      </c>
      <c r="J27" s="88">
        <v>8</v>
      </c>
      <c r="K27" s="88">
        <v>179</v>
      </c>
      <c r="L27" s="88">
        <v>518</v>
      </c>
    </row>
    <row r="28" spans="1:12">
      <c r="A28" s="88">
        <v>24</v>
      </c>
      <c r="B28" s="88" t="s">
        <v>704</v>
      </c>
      <c r="C28" s="88" t="s">
        <v>31</v>
      </c>
      <c r="D28" s="88" t="s">
        <v>31</v>
      </c>
      <c r="E28" s="88" t="s">
        <v>31</v>
      </c>
      <c r="F28" s="88" t="s">
        <v>31</v>
      </c>
      <c r="G28" s="88" t="s">
        <v>31</v>
      </c>
      <c r="H28" s="88" t="s">
        <v>31</v>
      </c>
      <c r="I28" s="88" t="s">
        <v>31</v>
      </c>
      <c r="J28" s="88" t="s">
        <v>31</v>
      </c>
      <c r="K28" s="88" t="s">
        <v>31</v>
      </c>
      <c r="L28" s="88" t="s">
        <v>31</v>
      </c>
    </row>
    <row r="29" spans="1:12">
      <c r="A29" s="88">
        <v>25</v>
      </c>
      <c r="B29" s="88" t="s">
        <v>705</v>
      </c>
      <c r="C29" s="88">
        <v>67</v>
      </c>
      <c r="D29" s="88">
        <v>204</v>
      </c>
      <c r="E29" s="88">
        <v>81</v>
      </c>
      <c r="F29" s="88">
        <v>245</v>
      </c>
      <c r="G29" s="88">
        <v>33</v>
      </c>
      <c r="H29" s="88">
        <v>100</v>
      </c>
      <c r="I29" s="88">
        <v>7</v>
      </c>
      <c r="J29" s="88">
        <v>14</v>
      </c>
      <c r="K29" s="88">
        <v>188</v>
      </c>
      <c r="L29" s="88">
        <v>563</v>
      </c>
    </row>
    <row r="30" spans="1:12">
      <c r="A30" s="88">
        <v>26</v>
      </c>
      <c r="B30" s="88" t="s">
        <v>706</v>
      </c>
      <c r="C30" s="88" t="s">
        <v>31</v>
      </c>
      <c r="D30" s="88" t="s">
        <v>31</v>
      </c>
      <c r="E30" s="88" t="s">
        <v>31</v>
      </c>
      <c r="F30" s="88" t="s">
        <v>31</v>
      </c>
      <c r="G30" s="88" t="s">
        <v>31</v>
      </c>
      <c r="H30" s="88" t="s">
        <v>31</v>
      </c>
      <c r="I30" s="88" t="s">
        <v>31</v>
      </c>
      <c r="J30" s="88" t="s">
        <v>31</v>
      </c>
      <c r="K30" s="88" t="s">
        <v>31</v>
      </c>
      <c r="L30" s="88" t="s">
        <v>31</v>
      </c>
    </row>
    <row r="31" spans="1:12">
      <c r="A31" s="88">
        <v>27</v>
      </c>
      <c r="B31" s="88" t="s">
        <v>707</v>
      </c>
      <c r="C31" s="88">
        <v>34</v>
      </c>
      <c r="D31" s="88">
        <v>136</v>
      </c>
      <c r="E31" s="88">
        <v>43</v>
      </c>
      <c r="F31" s="88">
        <v>120</v>
      </c>
      <c r="G31" s="88" t="s">
        <v>31</v>
      </c>
      <c r="H31" s="88" t="s">
        <v>31</v>
      </c>
      <c r="I31" s="88">
        <v>6</v>
      </c>
      <c r="J31" s="88">
        <v>6</v>
      </c>
      <c r="K31" s="88">
        <v>83</v>
      </c>
      <c r="L31" s="88">
        <v>262</v>
      </c>
    </row>
    <row r="32" spans="1:12">
      <c r="A32" s="88">
        <v>28</v>
      </c>
      <c r="B32" s="88" t="s">
        <v>708</v>
      </c>
      <c r="C32" s="88">
        <v>35</v>
      </c>
      <c r="D32" s="88">
        <v>141</v>
      </c>
      <c r="E32" s="88">
        <v>40</v>
      </c>
      <c r="F32" s="88">
        <v>127</v>
      </c>
      <c r="G32" s="88" t="s">
        <v>31</v>
      </c>
      <c r="H32" s="88" t="s">
        <v>31</v>
      </c>
      <c r="I32" s="88" t="s">
        <v>31</v>
      </c>
      <c r="J32" s="88" t="s">
        <v>31</v>
      </c>
      <c r="K32" s="88">
        <v>75</v>
      </c>
      <c r="L32" s="88">
        <v>268</v>
      </c>
    </row>
    <row r="33" spans="1:12">
      <c r="A33" s="88">
        <v>29</v>
      </c>
      <c r="B33" s="88" t="s">
        <v>709</v>
      </c>
      <c r="C33" s="88" t="s">
        <v>31</v>
      </c>
      <c r="D33" s="88" t="s">
        <v>31</v>
      </c>
      <c r="E33" s="88" t="s">
        <v>31</v>
      </c>
      <c r="F33" s="88" t="s">
        <v>31</v>
      </c>
      <c r="G33" s="88" t="s">
        <v>31</v>
      </c>
      <c r="H33" s="88" t="s">
        <v>31</v>
      </c>
      <c r="I33" s="88" t="s">
        <v>31</v>
      </c>
      <c r="J33" s="88" t="s">
        <v>31</v>
      </c>
      <c r="K33" s="88" t="s">
        <v>31</v>
      </c>
      <c r="L33" s="88" t="s">
        <v>31</v>
      </c>
    </row>
    <row r="34" spans="1:12">
      <c r="A34" s="88">
        <v>30</v>
      </c>
      <c r="B34" s="88" t="s">
        <v>710</v>
      </c>
      <c r="C34" s="88" t="s">
        <v>31</v>
      </c>
      <c r="D34" s="88" t="s">
        <v>31</v>
      </c>
      <c r="E34" s="88" t="s">
        <v>31</v>
      </c>
      <c r="F34" s="88" t="s">
        <v>31</v>
      </c>
      <c r="G34" s="88" t="s">
        <v>31</v>
      </c>
      <c r="H34" s="88" t="s">
        <v>31</v>
      </c>
      <c r="I34" s="88" t="s">
        <v>31</v>
      </c>
      <c r="J34" s="88" t="s">
        <v>31</v>
      </c>
      <c r="K34" s="88" t="s">
        <v>31</v>
      </c>
      <c r="L34" s="88" t="s">
        <v>31</v>
      </c>
    </row>
    <row r="35" spans="1:12">
      <c r="A35" s="88">
        <v>31</v>
      </c>
      <c r="B35" s="88" t="s">
        <v>711</v>
      </c>
      <c r="C35" s="88">
        <v>63</v>
      </c>
      <c r="D35" s="88">
        <v>189</v>
      </c>
      <c r="E35" s="88">
        <v>84</v>
      </c>
      <c r="F35" s="88">
        <v>252</v>
      </c>
      <c r="G35" s="88">
        <v>13</v>
      </c>
      <c r="H35" s="88">
        <v>39</v>
      </c>
      <c r="I35" s="88">
        <v>4</v>
      </c>
      <c r="J35" s="88">
        <v>6</v>
      </c>
      <c r="K35" s="88">
        <v>164</v>
      </c>
      <c r="L35" s="88">
        <v>486</v>
      </c>
    </row>
    <row r="36" spans="1:12" ht="24" customHeight="1">
      <c r="A36" s="125"/>
      <c r="B36" s="7" t="s">
        <v>6</v>
      </c>
      <c r="C36" s="126">
        <v>1003</v>
      </c>
      <c r="D36" s="126">
        <v>3321</v>
      </c>
      <c r="E36" s="126">
        <v>1390</v>
      </c>
      <c r="F36" s="126">
        <v>4183</v>
      </c>
      <c r="G36" s="126">
        <v>90</v>
      </c>
      <c r="H36" s="126">
        <v>253</v>
      </c>
      <c r="I36" s="126">
        <v>73</v>
      </c>
      <c r="J36" s="126">
        <v>122</v>
      </c>
      <c r="K36" s="126">
        <v>2556</v>
      </c>
      <c r="L36" s="126">
        <v>7879</v>
      </c>
    </row>
    <row r="38" spans="1:12" s="101" customFormat="1">
      <c r="B38" s="127" t="s">
        <v>9</v>
      </c>
      <c r="C38" s="88">
        <f>C36/31</f>
        <v>32.354838709677416</v>
      </c>
      <c r="D38" s="120">
        <f t="shared" ref="D38:L38" si="0">D36/31</f>
        <v>107.12903225806451</v>
      </c>
      <c r="E38" s="88">
        <f t="shared" si="0"/>
        <v>44.838709677419352</v>
      </c>
      <c r="F38" s="121">
        <f t="shared" si="0"/>
        <v>134.93548387096774</v>
      </c>
      <c r="G38" s="88">
        <f t="shared" si="0"/>
        <v>2.903225806451613</v>
      </c>
      <c r="H38" s="122">
        <f t="shared" si="0"/>
        <v>8.1612903225806459</v>
      </c>
      <c r="I38" s="88">
        <f t="shared" si="0"/>
        <v>2.3548387096774195</v>
      </c>
      <c r="J38" s="128">
        <f t="shared" si="0"/>
        <v>3.935483870967742</v>
      </c>
      <c r="K38" s="88">
        <f t="shared" si="0"/>
        <v>82.451612903225808</v>
      </c>
      <c r="L38" s="124">
        <f t="shared" si="0"/>
        <v>254.16129032258064</v>
      </c>
    </row>
  </sheetData>
  <mergeCells count="8"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" bottom="0" header="0.3" footer="0.3"/>
  <pageSetup orientation="landscape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2:L37"/>
  <sheetViews>
    <sheetView workbookViewId="0">
      <selection activeCell="C18" sqref="C18"/>
    </sheetView>
  </sheetViews>
  <sheetFormatPr defaultRowHeight="15"/>
  <cols>
    <col min="1" max="1" width="6.85546875" customWidth="1"/>
    <col min="2" max="2" width="14.140625" customWidth="1"/>
    <col min="7" max="7" width="9" customWidth="1"/>
    <col min="8" max="8" width="8.7109375" customWidth="1"/>
  </cols>
  <sheetData>
    <row r="2" spans="1:12">
      <c r="A2" s="301" t="s">
        <v>712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88" t="s">
        <v>713</v>
      </c>
      <c r="C5" s="88" t="s">
        <v>31</v>
      </c>
      <c r="D5" s="88" t="s">
        <v>31</v>
      </c>
      <c r="E5" s="88" t="s">
        <v>31</v>
      </c>
      <c r="F5" s="88" t="s">
        <v>31</v>
      </c>
      <c r="G5" s="88" t="s">
        <v>31</v>
      </c>
      <c r="H5" s="88" t="s">
        <v>31</v>
      </c>
      <c r="I5" s="88" t="s">
        <v>31</v>
      </c>
      <c r="J5" s="88" t="s">
        <v>31</v>
      </c>
      <c r="K5" s="88" t="s">
        <v>31</v>
      </c>
      <c r="L5" s="88" t="s">
        <v>31</v>
      </c>
    </row>
    <row r="6" spans="1:12">
      <c r="A6" s="88">
        <v>2</v>
      </c>
      <c r="B6" s="88" t="s">
        <v>714</v>
      </c>
      <c r="C6" s="88" t="s">
        <v>31</v>
      </c>
      <c r="D6" s="88" t="s">
        <v>31</v>
      </c>
      <c r="E6" s="88" t="s">
        <v>31</v>
      </c>
      <c r="F6" s="88" t="s">
        <v>31</v>
      </c>
      <c r="G6" s="88" t="s">
        <v>31</v>
      </c>
      <c r="H6" s="88" t="s">
        <v>31</v>
      </c>
      <c r="I6" s="88" t="s">
        <v>31</v>
      </c>
      <c r="J6" s="88" t="s">
        <v>31</v>
      </c>
      <c r="K6" s="88" t="s">
        <v>31</v>
      </c>
      <c r="L6" s="88" t="s">
        <v>31</v>
      </c>
    </row>
    <row r="7" spans="1:12">
      <c r="A7" s="88">
        <v>3</v>
      </c>
      <c r="B7" s="88" t="s">
        <v>715</v>
      </c>
      <c r="C7" s="88">
        <v>24</v>
      </c>
      <c r="D7" s="88">
        <v>76</v>
      </c>
      <c r="E7" s="88">
        <v>36</v>
      </c>
      <c r="F7" s="88">
        <v>110</v>
      </c>
      <c r="G7" s="88" t="s">
        <v>31</v>
      </c>
      <c r="H7" s="88" t="s">
        <v>31</v>
      </c>
      <c r="I7" s="88" t="s">
        <v>31</v>
      </c>
      <c r="J7" s="88" t="s">
        <v>31</v>
      </c>
      <c r="K7" s="88">
        <v>60</v>
      </c>
      <c r="L7" s="88">
        <v>186</v>
      </c>
    </row>
    <row r="8" spans="1:12">
      <c r="A8" s="88">
        <v>4</v>
      </c>
      <c r="B8" s="88" t="s">
        <v>716</v>
      </c>
      <c r="C8" s="88">
        <v>58</v>
      </c>
      <c r="D8" s="88">
        <v>178</v>
      </c>
      <c r="E8" s="88">
        <v>67</v>
      </c>
      <c r="F8" s="88">
        <v>205</v>
      </c>
      <c r="G8" s="88">
        <v>8</v>
      </c>
      <c r="H8" s="88">
        <v>18</v>
      </c>
      <c r="I8" s="88">
        <v>8</v>
      </c>
      <c r="J8" s="88">
        <v>16</v>
      </c>
      <c r="K8" s="88">
        <v>141</v>
      </c>
      <c r="L8" s="88">
        <v>417</v>
      </c>
    </row>
    <row r="9" spans="1:12">
      <c r="A9" s="88">
        <v>5</v>
      </c>
      <c r="B9" s="88" t="s">
        <v>717</v>
      </c>
      <c r="C9" s="88" t="s">
        <v>31</v>
      </c>
      <c r="D9" s="88" t="s">
        <v>31</v>
      </c>
      <c r="E9" s="88" t="s">
        <v>31</v>
      </c>
      <c r="F9" s="88" t="s">
        <v>31</v>
      </c>
      <c r="G9" s="88" t="s">
        <v>31</v>
      </c>
      <c r="H9" s="88" t="s">
        <v>31</v>
      </c>
      <c r="I9" s="88" t="s">
        <v>31</v>
      </c>
      <c r="J9" s="88" t="s">
        <v>31</v>
      </c>
      <c r="K9" s="88" t="s">
        <v>31</v>
      </c>
      <c r="L9" s="88" t="s">
        <v>31</v>
      </c>
    </row>
    <row r="10" spans="1:12">
      <c r="A10" s="88">
        <v>6</v>
      </c>
      <c r="B10" s="88" t="s">
        <v>718</v>
      </c>
      <c r="C10" s="88">
        <v>67</v>
      </c>
      <c r="D10" s="88">
        <v>204</v>
      </c>
      <c r="E10" s="88">
        <v>52</v>
      </c>
      <c r="F10" s="88">
        <v>158</v>
      </c>
      <c r="G10" s="88">
        <v>10</v>
      </c>
      <c r="H10" s="88">
        <v>20</v>
      </c>
      <c r="I10" s="88">
        <v>5</v>
      </c>
      <c r="J10" s="88">
        <v>7</v>
      </c>
      <c r="K10" s="88">
        <v>134</v>
      </c>
      <c r="L10" s="88">
        <v>389</v>
      </c>
    </row>
    <row r="11" spans="1:12">
      <c r="A11" s="88">
        <v>7</v>
      </c>
      <c r="B11" s="88" t="s">
        <v>719</v>
      </c>
      <c r="C11" s="88" t="s">
        <v>31</v>
      </c>
      <c r="D11" s="88" t="s">
        <v>31</v>
      </c>
      <c r="E11" s="88" t="s">
        <v>31</v>
      </c>
      <c r="F11" s="88" t="s">
        <v>31</v>
      </c>
      <c r="G11" s="88" t="s">
        <v>31</v>
      </c>
      <c r="H11" s="88" t="s">
        <v>31</v>
      </c>
      <c r="I11" s="88" t="s">
        <v>31</v>
      </c>
      <c r="J11" s="88" t="s">
        <v>31</v>
      </c>
      <c r="K11" s="88" t="s">
        <v>31</v>
      </c>
      <c r="L11" s="88" t="s">
        <v>31</v>
      </c>
    </row>
    <row r="12" spans="1:12">
      <c r="A12" s="88">
        <v>8</v>
      </c>
      <c r="B12" s="88" t="s">
        <v>720</v>
      </c>
      <c r="C12" s="88" t="s">
        <v>31</v>
      </c>
      <c r="D12" s="88" t="s">
        <v>31</v>
      </c>
      <c r="E12" s="88" t="s">
        <v>31</v>
      </c>
      <c r="F12" s="88" t="s">
        <v>31</v>
      </c>
      <c r="G12" s="88" t="s">
        <v>31</v>
      </c>
      <c r="H12" s="88" t="s">
        <v>31</v>
      </c>
      <c r="I12" s="88" t="s">
        <v>31</v>
      </c>
      <c r="J12" s="88" t="s">
        <v>31</v>
      </c>
      <c r="K12" s="88" t="s">
        <v>31</v>
      </c>
      <c r="L12" s="88" t="s">
        <v>31</v>
      </c>
    </row>
    <row r="13" spans="1:12">
      <c r="A13" s="88">
        <v>9</v>
      </c>
      <c r="B13" s="88" t="s">
        <v>721</v>
      </c>
      <c r="C13" s="88">
        <v>47</v>
      </c>
      <c r="D13" s="88">
        <v>144</v>
      </c>
      <c r="E13" s="88">
        <v>80</v>
      </c>
      <c r="F13" s="88">
        <v>244</v>
      </c>
      <c r="G13" s="88">
        <v>7</v>
      </c>
      <c r="H13" s="88">
        <v>14</v>
      </c>
      <c r="I13" s="88" t="s">
        <v>31</v>
      </c>
      <c r="J13" s="88" t="s">
        <v>31</v>
      </c>
      <c r="K13" s="88">
        <v>134</v>
      </c>
      <c r="L13" s="88">
        <v>402</v>
      </c>
    </row>
    <row r="14" spans="1:12">
      <c r="A14" s="88">
        <v>10</v>
      </c>
      <c r="B14" s="88" t="s">
        <v>722</v>
      </c>
      <c r="C14" s="88" t="s">
        <v>31</v>
      </c>
      <c r="D14" s="88" t="s">
        <v>31</v>
      </c>
      <c r="E14" s="88" t="s">
        <v>31</v>
      </c>
      <c r="F14" s="88" t="s">
        <v>31</v>
      </c>
      <c r="G14" s="88" t="s">
        <v>31</v>
      </c>
      <c r="H14" s="88" t="s">
        <v>31</v>
      </c>
      <c r="I14" s="88" t="s">
        <v>31</v>
      </c>
      <c r="J14" s="88" t="s">
        <v>31</v>
      </c>
      <c r="K14" s="88" t="s">
        <v>31</v>
      </c>
      <c r="L14" s="88" t="s">
        <v>31</v>
      </c>
    </row>
    <row r="15" spans="1:12">
      <c r="A15" s="88">
        <v>11</v>
      </c>
      <c r="B15" s="88" t="s">
        <v>723</v>
      </c>
      <c r="C15" s="88">
        <v>93</v>
      </c>
      <c r="D15" s="88">
        <v>281</v>
      </c>
      <c r="E15" s="88">
        <v>60</v>
      </c>
      <c r="F15" s="88">
        <v>184</v>
      </c>
      <c r="G15" s="88">
        <v>25</v>
      </c>
      <c r="H15" s="88">
        <v>80</v>
      </c>
      <c r="I15" s="88">
        <v>10</v>
      </c>
      <c r="J15" s="88">
        <v>20</v>
      </c>
      <c r="K15" s="88">
        <v>188</v>
      </c>
      <c r="L15" s="88">
        <v>565</v>
      </c>
    </row>
    <row r="16" spans="1:12">
      <c r="A16" s="88">
        <v>12</v>
      </c>
      <c r="B16" s="88" t="s">
        <v>724</v>
      </c>
      <c r="C16" s="88" t="s">
        <v>31</v>
      </c>
      <c r="D16" s="88" t="s">
        <v>31</v>
      </c>
      <c r="E16" s="88" t="s">
        <v>31</v>
      </c>
      <c r="F16" s="88" t="s">
        <v>31</v>
      </c>
      <c r="G16" s="88" t="s">
        <v>31</v>
      </c>
      <c r="H16" s="88" t="s">
        <v>31</v>
      </c>
      <c r="I16" s="88" t="s">
        <v>31</v>
      </c>
      <c r="J16" s="88" t="s">
        <v>31</v>
      </c>
      <c r="K16" s="88" t="s">
        <v>31</v>
      </c>
      <c r="L16" s="88" t="s">
        <v>31</v>
      </c>
    </row>
    <row r="17" spans="1:12">
      <c r="A17" s="88">
        <v>13</v>
      </c>
      <c r="B17" s="88" t="s">
        <v>725</v>
      </c>
      <c r="C17" s="88">
        <v>76</v>
      </c>
      <c r="D17" s="88">
        <v>230</v>
      </c>
      <c r="E17" s="88">
        <v>105</v>
      </c>
      <c r="F17" s="88">
        <v>317</v>
      </c>
      <c r="G17" s="88">
        <v>6</v>
      </c>
      <c r="H17" s="88">
        <v>18</v>
      </c>
      <c r="I17" s="88">
        <v>7</v>
      </c>
      <c r="J17" s="88">
        <v>14</v>
      </c>
      <c r="K17" s="88">
        <v>194</v>
      </c>
      <c r="L17" s="88">
        <v>579</v>
      </c>
    </row>
    <row r="18" spans="1:12">
      <c r="A18" s="88">
        <v>14</v>
      </c>
      <c r="B18" s="88" t="s">
        <v>726</v>
      </c>
      <c r="C18" s="88" t="s">
        <v>31</v>
      </c>
      <c r="D18" s="88" t="s">
        <v>31</v>
      </c>
      <c r="E18" s="88" t="s">
        <v>31</v>
      </c>
      <c r="F18" s="88" t="s">
        <v>31</v>
      </c>
      <c r="G18" s="88" t="s">
        <v>31</v>
      </c>
      <c r="H18" s="88" t="s">
        <v>31</v>
      </c>
      <c r="I18" s="88" t="s">
        <v>31</v>
      </c>
      <c r="J18" s="88" t="s">
        <v>31</v>
      </c>
      <c r="K18" s="88" t="s">
        <v>31</v>
      </c>
      <c r="L18" s="88" t="s">
        <v>31</v>
      </c>
    </row>
    <row r="19" spans="1:12">
      <c r="A19" s="88">
        <v>15</v>
      </c>
      <c r="B19" s="88" t="s">
        <v>727</v>
      </c>
      <c r="C19" s="88">
        <v>98</v>
      </c>
      <c r="D19" s="88">
        <v>376</v>
      </c>
      <c r="E19" s="88">
        <v>118</v>
      </c>
      <c r="F19" s="88">
        <v>354</v>
      </c>
      <c r="G19" s="88">
        <v>22</v>
      </c>
      <c r="H19" s="88">
        <v>66</v>
      </c>
      <c r="I19" s="88">
        <v>6</v>
      </c>
      <c r="J19" s="88">
        <v>12</v>
      </c>
      <c r="K19" s="88">
        <v>244</v>
      </c>
      <c r="L19" s="88">
        <v>808</v>
      </c>
    </row>
    <row r="20" spans="1:12">
      <c r="A20" s="88">
        <v>16</v>
      </c>
      <c r="B20" s="88" t="s">
        <v>728</v>
      </c>
      <c r="C20" s="88" t="s">
        <v>31</v>
      </c>
      <c r="D20" s="88" t="s">
        <v>31</v>
      </c>
      <c r="E20" s="88" t="s">
        <v>31</v>
      </c>
      <c r="F20" s="88" t="s">
        <v>31</v>
      </c>
      <c r="G20" s="88" t="s">
        <v>31</v>
      </c>
      <c r="H20" s="88" t="s">
        <v>31</v>
      </c>
      <c r="I20" s="88" t="s">
        <v>31</v>
      </c>
      <c r="J20" s="88" t="s">
        <v>31</v>
      </c>
      <c r="K20" s="88" t="s">
        <v>31</v>
      </c>
      <c r="L20" s="88" t="s">
        <v>31</v>
      </c>
    </row>
    <row r="21" spans="1:12">
      <c r="A21" s="88">
        <v>17</v>
      </c>
      <c r="B21" s="88" t="s">
        <v>729</v>
      </c>
      <c r="C21" s="88">
        <v>87</v>
      </c>
      <c r="D21" s="88">
        <v>263</v>
      </c>
      <c r="E21" s="88">
        <v>94</v>
      </c>
      <c r="F21" s="88">
        <v>286</v>
      </c>
      <c r="G21" s="88">
        <v>18</v>
      </c>
      <c r="H21" s="88">
        <v>38</v>
      </c>
      <c r="I21" s="88" t="s">
        <v>31</v>
      </c>
      <c r="J21" s="88" t="s">
        <v>31</v>
      </c>
      <c r="K21" s="88">
        <v>199</v>
      </c>
      <c r="L21" s="88">
        <v>587</v>
      </c>
    </row>
    <row r="22" spans="1:12">
      <c r="A22" s="88">
        <v>18</v>
      </c>
      <c r="B22" s="88" t="s">
        <v>730</v>
      </c>
      <c r="C22" s="88" t="s">
        <v>31</v>
      </c>
      <c r="D22" s="88" t="s">
        <v>31</v>
      </c>
      <c r="E22" s="88" t="s">
        <v>31</v>
      </c>
      <c r="F22" s="88" t="s">
        <v>31</v>
      </c>
      <c r="G22" s="88" t="s">
        <v>31</v>
      </c>
      <c r="H22" s="88" t="s">
        <v>31</v>
      </c>
      <c r="I22" s="88" t="s">
        <v>31</v>
      </c>
      <c r="J22" s="88" t="s">
        <v>31</v>
      </c>
      <c r="K22" s="88" t="s">
        <v>31</v>
      </c>
      <c r="L22" s="88" t="s">
        <v>31</v>
      </c>
    </row>
    <row r="23" spans="1:12">
      <c r="A23" s="88">
        <v>19</v>
      </c>
      <c r="B23" s="88" t="s">
        <v>731</v>
      </c>
      <c r="C23" s="88" t="s">
        <v>31</v>
      </c>
      <c r="D23" s="88" t="s">
        <v>31</v>
      </c>
      <c r="E23" s="88" t="s">
        <v>31</v>
      </c>
      <c r="F23" s="88" t="s">
        <v>31</v>
      </c>
      <c r="G23" s="88" t="s">
        <v>31</v>
      </c>
      <c r="H23" s="88" t="s">
        <v>31</v>
      </c>
      <c r="I23" s="88" t="s">
        <v>31</v>
      </c>
      <c r="J23" s="88" t="s">
        <v>31</v>
      </c>
      <c r="K23" s="88" t="s">
        <v>31</v>
      </c>
      <c r="L23" s="88" t="s">
        <v>31</v>
      </c>
    </row>
    <row r="24" spans="1:12">
      <c r="A24" s="88">
        <v>20</v>
      </c>
      <c r="B24" s="88" t="s">
        <v>732</v>
      </c>
      <c r="C24" s="88">
        <v>67</v>
      </c>
      <c r="D24" s="88">
        <v>203</v>
      </c>
      <c r="E24" s="88">
        <v>45</v>
      </c>
      <c r="F24" s="88">
        <v>138</v>
      </c>
      <c r="G24" s="88">
        <v>15</v>
      </c>
      <c r="H24" s="88">
        <v>30</v>
      </c>
      <c r="I24" s="88">
        <v>5</v>
      </c>
      <c r="J24" s="88">
        <v>10</v>
      </c>
      <c r="K24" s="88">
        <v>132</v>
      </c>
      <c r="L24" s="88">
        <v>381</v>
      </c>
    </row>
    <row r="25" spans="1:12">
      <c r="A25" s="88">
        <v>21</v>
      </c>
      <c r="B25" s="88" t="s">
        <v>733</v>
      </c>
      <c r="C25" s="88" t="s">
        <v>31</v>
      </c>
      <c r="D25" s="88" t="s">
        <v>31</v>
      </c>
      <c r="E25" s="88" t="s">
        <v>31</v>
      </c>
      <c r="F25" s="88" t="s">
        <v>31</v>
      </c>
      <c r="G25" s="88" t="s">
        <v>31</v>
      </c>
      <c r="H25" s="88" t="s">
        <v>31</v>
      </c>
      <c r="I25" s="88" t="s">
        <v>31</v>
      </c>
      <c r="J25" s="88" t="s">
        <v>31</v>
      </c>
      <c r="K25" s="88" t="s">
        <v>31</v>
      </c>
      <c r="L25" s="88" t="s">
        <v>31</v>
      </c>
    </row>
    <row r="26" spans="1:12">
      <c r="A26" s="88">
        <v>22</v>
      </c>
      <c r="B26" s="88" t="s">
        <v>734</v>
      </c>
      <c r="C26" s="88">
        <v>88</v>
      </c>
      <c r="D26" s="88">
        <v>266</v>
      </c>
      <c r="E26" s="88">
        <v>112</v>
      </c>
      <c r="F26" s="88">
        <v>338</v>
      </c>
      <c r="G26" s="88">
        <v>15</v>
      </c>
      <c r="H26" s="88">
        <v>20</v>
      </c>
      <c r="I26" s="88">
        <v>12</v>
      </c>
      <c r="J26" s="88">
        <v>24</v>
      </c>
      <c r="K26" s="88">
        <v>227</v>
      </c>
      <c r="L26" s="88">
        <v>648</v>
      </c>
    </row>
    <row r="27" spans="1:12">
      <c r="A27" s="88">
        <v>23</v>
      </c>
      <c r="B27" s="88" t="s">
        <v>735</v>
      </c>
      <c r="C27" s="88" t="s">
        <v>31</v>
      </c>
      <c r="D27" s="88" t="s">
        <v>31</v>
      </c>
      <c r="E27" s="88" t="s">
        <v>31</v>
      </c>
      <c r="F27" s="88" t="s">
        <v>31</v>
      </c>
      <c r="G27" s="88" t="s">
        <v>31</v>
      </c>
      <c r="H27" s="88" t="s">
        <v>31</v>
      </c>
      <c r="I27" s="88" t="s">
        <v>31</v>
      </c>
      <c r="J27" s="88" t="s">
        <v>31</v>
      </c>
      <c r="K27" s="88" t="s">
        <v>31</v>
      </c>
      <c r="L27" s="88" t="s">
        <v>31</v>
      </c>
    </row>
    <row r="28" spans="1:12">
      <c r="A28" s="88">
        <v>24</v>
      </c>
      <c r="B28" s="88" t="s">
        <v>736</v>
      </c>
      <c r="C28" s="88">
        <v>98</v>
      </c>
      <c r="D28" s="88">
        <v>300</v>
      </c>
      <c r="E28" s="88">
        <v>130</v>
      </c>
      <c r="F28" s="88">
        <v>395</v>
      </c>
      <c r="G28" s="88">
        <v>5</v>
      </c>
      <c r="H28" s="88">
        <v>20</v>
      </c>
      <c r="I28" s="88">
        <v>6</v>
      </c>
      <c r="J28" s="88">
        <v>12</v>
      </c>
      <c r="K28" s="88">
        <v>239</v>
      </c>
      <c r="L28" s="88">
        <v>727</v>
      </c>
    </row>
    <row r="29" spans="1:12">
      <c r="A29" s="88">
        <v>25</v>
      </c>
      <c r="B29" s="88" t="s">
        <v>737</v>
      </c>
      <c r="C29" s="88">
        <v>24</v>
      </c>
      <c r="D29" s="88">
        <v>72</v>
      </c>
      <c r="E29" s="88">
        <v>54</v>
      </c>
      <c r="F29" s="88">
        <v>162</v>
      </c>
      <c r="G29" s="88">
        <v>1</v>
      </c>
      <c r="H29" s="88">
        <v>3</v>
      </c>
      <c r="I29" s="88" t="s">
        <v>31</v>
      </c>
      <c r="J29" s="88" t="s">
        <v>31</v>
      </c>
      <c r="K29" s="88">
        <v>79</v>
      </c>
      <c r="L29" s="88">
        <v>237</v>
      </c>
    </row>
    <row r="30" spans="1:12">
      <c r="A30" s="88">
        <v>26</v>
      </c>
      <c r="B30" s="88" t="s">
        <v>738</v>
      </c>
      <c r="C30" s="88" t="s">
        <v>31</v>
      </c>
      <c r="D30" s="88" t="s">
        <v>31</v>
      </c>
      <c r="E30" s="88" t="s">
        <v>31</v>
      </c>
      <c r="F30" s="88" t="s">
        <v>31</v>
      </c>
      <c r="G30" s="88" t="s">
        <v>31</v>
      </c>
      <c r="H30" s="88" t="s">
        <v>31</v>
      </c>
      <c r="I30" s="88" t="s">
        <v>31</v>
      </c>
      <c r="J30" s="88" t="s">
        <v>31</v>
      </c>
      <c r="K30" s="88" t="s">
        <v>31</v>
      </c>
      <c r="L30" s="88" t="s">
        <v>31</v>
      </c>
    </row>
    <row r="31" spans="1:12">
      <c r="A31" s="88">
        <v>27</v>
      </c>
      <c r="B31" s="88" t="s">
        <v>739</v>
      </c>
      <c r="C31" s="88">
        <v>29</v>
      </c>
      <c r="D31" s="88">
        <v>90</v>
      </c>
      <c r="E31" s="88">
        <v>37</v>
      </c>
      <c r="F31" s="88">
        <v>114</v>
      </c>
      <c r="G31" s="88">
        <v>7</v>
      </c>
      <c r="H31" s="88">
        <v>14</v>
      </c>
      <c r="I31" s="88">
        <v>3</v>
      </c>
      <c r="J31" s="88">
        <v>6</v>
      </c>
      <c r="K31" s="88">
        <v>76</v>
      </c>
      <c r="L31" s="88">
        <v>224</v>
      </c>
    </row>
    <row r="32" spans="1:12">
      <c r="A32" s="88">
        <v>28</v>
      </c>
      <c r="B32" s="88" t="s">
        <v>740</v>
      </c>
      <c r="C32" s="88" t="s">
        <v>31</v>
      </c>
      <c r="D32" s="88" t="s">
        <v>31</v>
      </c>
      <c r="E32" s="88" t="s">
        <v>31</v>
      </c>
      <c r="F32" s="88" t="s">
        <v>31</v>
      </c>
      <c r="G32" s="88" t="s">
        <v>31</v>
      </c>
      <c r="H32" s="88" t="s">
        <v>31</v>
      </c>
      <c r="I32" s="88" t="s">
        <v>31</v>
      </c>
      <c r="J32" s="88" t="s">
        <v>31</v>
      </c>
      <c r="K32" s="88" t="s">
        <v>31</v>
      </c>
      <c r="L32" s="88" t="s">
        <v>31</v>
      </c>
    </row>
    <row r="33" spans="1:12">
      <c r="A33" s="88">
        <v>29</v>
      </c>
      <c r="B33" s="88" t="s">
        <v>741</v>
      </c>
      <c r="C33" s="88">
        <v>96</v>
      </c>
      <c r="D33" s="88">
        <v>291</v>
      </c>
      <c r="E33" s="88">
        <v>111</v>
      </c>
      <c r="F33" s="88">
        <v>335</v>
      </c>
      <c r="G33" s="88">
        <v>13</v>
      </c>
      <c r="H33" s="88">
        <v>29</v>
      </c>
      <c r="I33" s="88">
        <v>5</v>
      </c>
      <c r="J33" s="88">
        <v>11</v>
      </c>
      <c r="K33" s="88">
        <v>225</v>
      </c>
      <c r="L33" s="88">
        <v>666</v>
      </c>
    </row>
    <row r="34" spans="1:12">
      <c r="A34" s="88">
        <v>30</v>
      </c>
      <c r="B34" s="88" t="s">
        <v>742</v>
      </c>
      <c r="C34" s="88" t="s">
        <v>31</v>
      </c>
      <c r="D34" s="88" t="s">
        <v>31</v>
      </c>
      <c r="E34" s="88" t="s">
        <v>31</v>
      </c>
      <c r="F34" s="88" t="s">
        <v>31</v>
      </c>
      <c r="G34" s="88" t="s">
        <v>31</v>
      </c>
      <c r="H34" s="88" t="s">
        <v>31</v>
      </c>
      <c r="I34" s="88" t="s">
        <v>31</v>
      </c>
      <c r="J34" s="88" t="s">
        <v>31</v>
      </c>
      <c r="K34" s="88" t="s">
        <v>31</v>
      </c>
      <c r="L34" s="88" t="s">
        <v>31</v>
      </c>
    </row>
    <row r="35" spans="1:12" ht="24" customHeight="1">
      <c r="A35" s="125"/>
      <c r="B35" s="7" t="s">
        <v>6</v>
      </c>
      <c r="C35" s="126">
        <v>952</v>
      </c>
      <c r="D35" s="126">
        <v>2974</v>
      </c>
      <c r="E35" s="126">
        <v>1101</v>
      </c>
      <c r="F35" s="126">
        <v>3340</v>
      </c>
      <c r="G35" s="126">
        <v>152</v>
      </c>
      <c r="H35" s="126">
        <v>370</v>
      </c>
      <c r="I35" s="126">
        <v>67</v>
      </c>
      <c r="J35" s="126">
        <v>132</v>
      </c>
      <c r="K35" s="126">
        <v>2272</v>
      </c>
      <c r="L35" s="126">
        <v>6816</v>
      </c>
    </row>
    <row r="37" spans="1:12">
      <c r="B37" s="127" t="s">
        <v>9</v>
      </c>
      <c r="C37" s="66">
        <f>C35/30</f>
        <v>31.733333333333334</v>
      </c>
      <c r="D37" s="143">
        <f t="shared" ref="D37:L37" si="0">D35/30</f>
        <v>99.13333333333334</v>
      </c>
      <c r="E37" s="66">
        <f t="shared" si="0"/>
        <v>36.700000000000003</v>
      </c>
      <c r="F37" s="92">
        <f t="shared" si="0"/>
        <v>111.33333333333333</v>
      </c>
      <c r="G37" s="66">
        <f t="shared" si="0"/>
        <v>5.0666666666666664</v>
      </c>
      <c r="H37" s="144">
        <f t="shared" si="0"/>
        <v>12.333333333333334</v>
      </c>
      <c r="I37" s="66">
        <f t="shared" si="0"/>
        <v>2.2333333333333334</v>
      </c>
      <c r="J37" s="145">
        <f t="shared" si="0"/>
        <v>4.4000000000000004</v>
      </c>
      <c r="K37" s="66">
        <f t="shared" si="0"/>
        <v>75.733333333333334</v>
      </c>
      <c r="L37" s="93">
        <f t="shared" si="0"/>
        <v>227.2</v>
      </c>
    </row>
  </sheetData>
  <mergeCells count="8"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" bottom="0" header="0.3" footer="0.3"/>
  <pageSetup orientation="landscape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2:L39"/>
  <sheetViews>
    <sheetView topLeftCell="A28" workbookViewId="0">
      <selection activeCell="B37" sqref="B37"/>
    </sheetView>
  </sheetViews>
  <sheetFormatPr defaultRowHeight="15"/>
  <cols>
    <col min="1" max="1" width="6.85546875" customWidth="1"/>
    <col min="2" max="2" width="14.140625" customWidth="1"/>
    <col min="7" max="7" width="8.140625" customWidth="1"/>
    <col min="8" max="8" width="8.85546875" customWidth="1"/>
  </cols>
  <sheetData>
    <row r="2" spans="1:12">
      <c r="A2" s="301" t="s">
        <v>743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88" t="s">
        <v>744</v>
      </c>
      <c r="C5" s="88" t="s">
        <v>31</v>
      </c>
      <c r="D5" s="88" t="s">
        <v>31</v>
      </c>
      <c r="E5" s="88" t="s">
        <v>31</v>
      </c>
      <c r="F5" s="88" t="s">
        <v>31</v>
      </c>
      <c r="G5" s="88" t="s">
        <v>31</v>
      </c>
      <c r="H5" s="88" t="s">
        <v>31</v>
      </c>
      <c r="I5" s="88" t="s">
        <v>31</v>
      </c>
      <c r="J5" s="88" t="s">
        <v>31</v>
      </c>
      <c r="K5" s="88" t="s">
        <v>31</v>
      </c>
      <c r="L5" s="88" t="s">
        <v>31</v>
      </c>
    </row>
    <row r="6" spans="1:12">
      <c r="A6" s="88">
        <v>2</v>
      </c>
      <c r="B6" s="88" t="s">
        <v>745</v>
      </c>
      <c r="C6" s="56">
        <v>25</v>
      </c>
      <c r="D6" s="88">
        <v>77</v>
      </c>
      <c r="E6" s="88">
        <v>30</v>
      </c>
      <c r="F6" s="88">
        <v>93</v>
      </c>
      <c r="G6" s="88">
        <v>7</v>
      </c>
      <c r="H6" s="88">
        <v>14</v>
      </c>
      <c r="I6" s="88" t="s">
        <v>31</v>
      </c>
      <c r="J6" s="88" t="s">
        <v>31</v>
      </c>
      <c r="K6" s="88">
        <v>62</v>
      </c>
      <c r="L6" s="88">
        <v>184</v>
      </c>
    </row>
    <row r="7" spans="1:12">
      <c r="A7" s="88">
        <v>3</v>
      </c>
      <c r="B7" s="88" t="s">
        <v>746</v>
      </c>
      <c r="C7" s="88" t="s">
        <v>31</v>
      </c>
      <c r="D7" s="88" t="s">
        <v>31</v>
      </c>
      <c r="E7" s="88" t="s">
        <v>31</v>
      </c>
      <c r="F7" s="88" t="s">
        <v>31</v>
      </c>
      <c r="G7" s="88" t="s">
        <v>31</v>
      </c>
      <c r="H7" s="88" t="s">
        <v>31</v>
      </c>
      <c r="I7" s="88" t="s">
        <v>31</v>
      </c>
      <c r="J7" s="88" t="s">
        <v>31</v>
      </c>
      <c r="K7" s="88" t="s">
        <v>31</v>
      </c>
      <c r="L7" s="88" t="s">
        <v>31</v>
      </c>
    </row>
    <row r="8" spans="1:12">
      <c r="A8" s="88">
        <v>4</v>
      </c>
      <c r="B8" s="88" t="s">
        <v>747</v>
      </c>
      <c r="C8" s="88" t="s">
        <v>31</v>
      </c>
      <c r="D8" s="88" t="s">
        <v>31</v>
      </c>
      <c r="E8" s="88" t="s">
        <v>31</v>
      </c>
      <c r="F8" s="88" t="s">
        <v>31</v>
      </c>
      <c r="G8" s="88" t="s">
        <v>31</v>
      </c>
      <c r="H8" s="88" t="s">
        <v>31</v>
      </c>
      <c r="I8" s="88" t="s">
        <v>31</v>
      </c>
      <c r="J8" s="88" t="s">
        <v>31</v>
      </c>
      <c r="K8" s="88" t="s">
        <v>31</v>
      </c>
      <c r="L8" s="88" t="s">
        <v>31</v>
      </c>
    </row>
    <row r="9" spans="1:12">
      <c r="A9" s="88">
        <v>5</v>
      </c>
      <c r="B9" s="88" t="s">
        <v>748</v>
      </c>
      <c r="C9" s="88" t="s">
        <v>31</v>
      </c>
      <c r="D9" s="88" t="s">
        <v>31</v>
      </c>
      <c r="E9" s="88" t="s">
        <v>31</v>
      </c>
      <c r="F9" s="88" t="s">
        <v>31</v>
      </c>
      <c r="G9" s="88" t="s">
        <v>31</v>
      </c>
      <c r="H9" s="88" t="s">
        <v>31</v>
      </c>
      <c r="I9" s="88" t="s">
        <v>31</v>
      </c>
      <c r="J9" s="88" t="s">
        <v>31</v>
      </c>
      <c r="K9" s="88" t="s">
        <v>31</v>
      </c>
      <c r="L9" s="88" t="s">
        <v>31</v>
      </c>
    </row>
    <row r="10" spans="1:12">
      <c r="A10" s="88">
        <v>6</v>
      </c>
      <c r="B10" s="88" t="s">
        <v>749</v>
      </c>
      <c r="C10" s="88">
        <v>100</v>
      </c>
      <c r="D10" s="88">
        <v>305</v>
      </c>
      <c r="E10" s="88">
        <v>123</v>
      </c>
      <c r="F10" s="88">
        <v>373</v>
      </c>
      <c r="G10" s="88" t="s">
        <v>31</v>
      </c>
      <c r="H10" s="88" t="s">
        <v>31</v>
      </c>
      <c r="I10" s="88" t="s">
        <v>31</v>
      </c>
      <c r="J10" s="88" t="s">
        <v>31</v>
      </c>
      <c r="K10" s="88">
        <v>223</v>
      </c>
      <c r="L10" s="88">
        <v>678</v>
      </c>
    </row>
    <row r="11" spans="1:12">
      <c r="A11" s="88">
        <v>7</v>
      </c>
      <c r="B11" s="88" t="s">
        <v>750</v>
      </c>
      <c r="C11" s="88" t="s">
        <v>31</v>
      </c>
      <c r="D11" s="88" t="s">
        <v>31</v>
      </c>
      <c r="E11" s="88" t="s">
        <v>31</v>
      </c>
      <c r="F11" s="88" t="s">
        <v>31</v>
      </c>
      <c r="G11" s="88" t="s">
        <v>31</v>
      </c>
      <c r="H11" s="88" t="s">
        <v>31</v>
      </c>
      <c r="I11" s="88" t="s">
        <v>31</v>
      </c>
      <c r="J11" s="88" t="s">
        <v>31</v>
      </c>
      <c r="K11" s="88" t="s">
        <v>31</v>
      </c>
      <c r="L11" s="88" t="s">
        <v>31</v>
      </c>
    </row>
    <row r="12" spans="1:12">
      <c r="A12" s="88">
        <v>8</v>
      </c>
      <c r="B12" s="88" t="s">
        <v>751</v>
      </c>
      <c r="C12" s="88">
        <v>32</v>
      </c>
      <c r="D12" s="88">
        <v>99</v>
      </c>
      <c r="E12" s="88">
        <v>56</v>
      </c>
      <c r="F12" s="88">
        <v>172</v>
      </c>
      <c r="G12" s="88">
        <v>24</v>
      </c>
      <c r="H12" s="88">
        <v>50</v>
      </c>
      <c r="I12" s="88">
        <v>9</v>
      </c>
      <c r="J12" s="88">
        <v>18</v>
      </c>
      <c r="K12" s="88">
        <v>121</v>
      </c>
      <c r="L12" s="88">
        <v>339</v>
      </c>
    </row>
    <row r="13" spans="1:12">
      <c r="A13" s="88">
        <v>9</v>
      </c>
      <c r="B13" s="88" t="s">
        <v>752</v>
      </c>
      <c r="C13" s="88" t="s">
        <v>31</v>
      </c>
      <c r="D13" s="88" t="s">
        <v>31</v>
      </c>
      <c r="E13" s="88" t="s">
        <v>31</v>
      </c>
      <c r="F13" s="88" t="s">
        <v>31</v>
      </c>
      <c r="G13" s="88" t="s">
        <v>31</v>
      </c>
      <c r="H13" s="88" t="s">
        <v>31</v>
      </c>
      <c r="I13" s="88" t="s">
        <v>31</v>
      </c>
      <c r="J13" s="88" t="s">
        <v>31</v>
      </c>
      <c r="K13" s="88" t="s">
        <v>31</v>
      </c>
      <c r="L13" s="88" t="s">
        <v>31</v>
      </c>
    </row>
    <row r="14" spans="1:12">
      <c r="A14" s="88">
        <v>10</v>
      </c>
      <c r="B14" s="88" t="s">
        <v>753</v>
      </c>
      <c r="C14" s="88" t="s">
        <v>31</v>
      </c>
      <c r="D14" s="88" t="s">
        <v>31</v>
      </c>
      <c r="E14" s="88" t="s">
        <v>31</v>
      </c>
      <c r="F14" s="88" t="s">
        <v>31</v>
      </c>
      <c r="G14" s="88" t="s">
        <v>31</v>
      </c>
      <c r="H14" s="88" t="s">
        <v>31</v>
      </c>
      <c r="I14" s="88" t="s">
        <v>31</v>
      </c>
      <c r="J14" s="88" t="s">
        <v>31</v>
      </c>
      <c r="K14" s="88" t="s">
        <v>31</v>
      </c>
      <c r="L14" s="88" t="s">
        <v>31</v>
      </c>
    </row>
    <row r="15" spans="1:12">
      <c r="A15" s="304">
        <v>11</v>
      </c>
      <c r="B15" s="304" t="s">
        <v>754</v>
      </c>
      <c r="C15" s="88">
        <v>60</v>
      </c>
      <c r="D15" s="88">
        <v>265</v>
      </c>
      <c r="E15" s="88">
        <v>78</v>
      </c>
      <c r="F15" s="88">
        <v>254</v>
      </c>
      <c r="G15" s="88">
        <v>10</v>
      </c>
      <c r="H15" s="88">
        <v>69</v>
      </c>
      <c r="I15" s="88" t="s">
        <v>31</v>
      </c>
      <c r="J15" s="88" t="s">
        <v>31</v>
      </c>
      <c r="K15" s="88">
        <v>148</v>
      </c>
      <c r="L15" s="88">
        <v>588</v>
      </c>
    </row>
    <row r="16" spans="1:12">
      <c r="A16" s="305"/>
      <c r="B16" s="305"/>
      <c r="C16" s="88">
        <v>102</v>
      </c>
      <c r="D16" s="88">
        <v>390</v>
      </c>
      <c r="E16" s="88">
        <v>123</v>
      </c>
      <c r="F16" s="88">
        <v>342</v>
      </c>
      <c r="G16" s="88">
        <v>2</v>
      </c>
      <c r="H16" s="88">
        <v>22</v>
      </c>
      <c r="I16" s="88" t="s">
        <v>31</v>
      </c>
      <c r="J16" s="88" t="s">
        <v>31</v>
      </c>
      <c r="K16" s="88">
        <v>227</v>
      </c>
      <c r="L16" s="88">
        <v>754</v>
      </c>
    </row>
    <row r="17" spans="1:12">
      <c r="A17" s="88">
        <v>12</v>
      </c>
      <c r="B17" s="88" t="s">
        <v>755</v>
      </c>
      <c r="C17" s="88" t="s">
        <v>31</v>
      </c>
      <c r="D17" s="88" t="s">
        <v>31</v>
      </c>
      <c r="E17" s="88" t="s">
        <v>31</v>
      </c>
      <c r="F17" s="88" t="s">
        <v>31</v>
      </c>
      <c r="G17" s="88" t="s">
        <v>31</v>
      </c>
      <c r="H17" s="88" t="s">
        <v>31</v>
      </c>
      <c r="I17" s="88" t="s">
        <v>31</v>
      </c>
      <c r="J17" s="88" t="s">
        <v>31</v>
      </c>
      <c r="K17" s="88" t="s">
        <v>31</v>
      </c>
      <c r="L17" s="88" t="s">
        <v>31</v>
      </c>
    </row>
    <row r="18" spans="1:12">
      <c r="A18" s="88">
        <v>13</v>
      </c>
      <c r="B18" s="88" t="s">
        <v>756</v>
      </c>
      <c r="C18" s="88">
        <v>51</v>
      </c>
      <c r="D18" s="88">
        <v>198</v>
      </c>
      <c r="E18" s="88">
        <v>67</v>
      </c>
      <c r="F18" s="88">
        <v>200</v>
      </c>
      <c r="G18" s="88">
        <v>7</v>
      </c>
      <c r="H18" s="88">
        <v>78</v>
      </c>
      <c r="I18" s="88">
        <v>10</v>
      </c>
      <c r="J18" s="88">
        <v>11</v>
      </c>
      <c r="K18" s="88">
        <v>135</v>
      </c>
      <c r="L18" s="88">
        <v>487</v>
      </c>
    </row>
    <row r="19" spans="1:12">
      <c r="A19" s="88">
        <v>14</v>
      </c>
      <c r="B19" s="88" t="s">
        <v>757</v>
      </c>
      <c r="C19" s="88">
        <v>44</v>
      </c>
      <c r="D19" s="88">
        <v>139</v>
      </c>
      <c r="E19" s="88">
        <v>164</v>
      </c>
      <c r="F19" s="88">
        <v>456</v>
      </c>
      <c r="G19" s="88">
        <v>44</v>
      </c>
      <c r="H19" s="88">
        <v>319</v>
      </c>
      <c r="I19" s="88">
        <v>9</v>
      </c>
      <c r="J19" s="88">
        <v>21</v>
      </c>
      <c r="K19" s="88">
        <v>261</v>
      </c>
      <c r="L19" s="88">
        <v>935</v>
      </c>
    </row>
    <row r="20" spans="1:12">
      <c r="A20" s="88">
        <v>15</v>
      </c>
      <c r="B20" s="88" t="s">
        <v>758</v>
      </c>
      <c r="C20" s="88" t="s">
        <v>31</v>
      </c>
      <c r="D20" s="88" t="s">
        <v>31</v>
      </c>
      <c r="E20" s="88" t="s">
        <v>31</v>
      </c>
      <c r="F20" s="88" t="s">
        <v>31</v>
      </c>
      <c r="G20" s="88" t="s">
        <v>31</v>
      </c>
      <c r="H20" s="88" t="s">
        <v>31</v>
      </c>
      <c r="I20" s="88" t="s">
        <v>31</v>
      </c>
      <c r="J20" s="88" t="s">
        <v>31</v>
      </c>
      <c r="K20" s="88" t="s">
        <v>31</v>
      </c>
      <c r="L20" s="88" t="s">
        <v>31</v>
      </c>
    </row>
    <row r="21" spans="1:12">
      <c r="A21" s="88">
        <v>16</v>
      </c>
      <c r="B21" s="88" t="s">
        <v>759</v>
      </c>
      <c r="C21" s="88">
        <v>94</v>
      </c>
      <c r="D21" s="88">
        <v>329</v>
      </c>
      <c r="E21" s="88">
        <v>133</v>
      </c>
      <c r="F21" s="88">
        <v>399</v>
      </c>
      <c r="G21" s="88">
        <v>10</v>
      </c>
      <c r="H21" s="88">
        <v>40</v>
      </c>
      <c r="I21" s="88">
        <v>6</v>
      </c>
      <c r="J21" s="88">
        <v>12</v>
      </c>
      <c r="K21" s="88">
        <v>243</v>
      </c>
      <c r="L21" s="88">
        <v>780</v>
      </c>
    </row>
    <row r="22" spans="1:12">
      <c r="A22" s="88">
        <v>17</v>
      </c>
      <c r="B22" s="88" t="s">
        <v>760</v>
      </c>
      <c r="C22" s="88" t="s">
        <v>31</v>
      </c>
      <c r="D22" s="88" t="s">
        <v>31</v>
      </c>
      <c r="E22" s="88" t="s">
        <v>31</v>
      </c>
      <c r="F22" s="88" t="s">
        <v>31</v>
      </c>
      <c r="G22" s="88" t="s">
        <v>31</v>
      </c>
      <c r="H22" s="88" t="s">
        <v>31</v>
      </c>
      <c r="I22" s="88" t="s">
        <v>31</v>
      </c>
      <c r="J22" s="88" t="s">
        <v>31</v>
      </c>
      <c r="K22" s="88" t="s">
        <v>31</v>
      </c>
      <c r="L22" s="88" t="s">
        <v>31</v>
      </c>
    </row>
    <row r="23" spans="1:12">
      <c r="A23" s="88">
        <v>18</v>
      </c>
      <c r="B23" s="88" t="s">
        <v>761</v>
      </c>
      <c r="C23" s="88" t="s">
        <v>31</v>
      </c>
      <c r="D23" s="88" t="s">
        <v>31</v>
      </c>
      <c r="E23" s="88" t="s">
        <v>31</v>
      </c>
      <c r="F23" s="88" t="s">
        <v>31</v>
      </c>
      <c r="G23" s="88" t="s">
        <v>31</v>
      </c>
      <c r="H23" s="88" t="s">
        <v>31</v>
      </c>
      <c r="I23" s="88" t="s">
        <v>31</v>
      </c>
      <c r="J23" s="88" t="s">
        <v>31</v>
      </c>
      <c r="K23" s="88" t="s">
        <v>31</v>
      </c>
      <c r="L23" s="88" t="s">
        <v>31</v>
      </c>
    </row>
    <row r="24" spans="1:12">
      <c r="A24" s="88">
        <v>19</v>
      </c>
      <c r="B24" s="88" t="s">
        <v>762</v>
      </c>
      <c r="C24" s="88" t="s">
        <v>31</v>
      </c>
      <c r="D24" s="88" t="s">
        <v>31</v>
      </c>
      <c r="E24" s="88" t="s">
        <v>31</v>
      </c>
      <c r="F24" s="88" t="s">
        <v>31</v>
      </c>
      <c r="G24" s="88" t="s">
        <v>31</v>
      </c>
      <c r="H24" s="88" t="s">
        <v>31</v>
      </c>
      <c r="I24" s="88" t="s">
        <v>31</v>
      </c>
      <c r="J24" s="88" t="s">
        <v>31</v>
      </c>
      <c r="K24" s="88" t="s">
        <v>31</v>
      </c>
      <c r="L24" s="88" t="s">
        <v>31</v>
      </c>
    </row>
    <row r="25" spans="1:12">
      <c r="A25" s="88">
        <v>20</v>
      </c>
      <c r="B25" s="88" t="s">
        <v>763</v>
      </c>
      <c r="C25" s="88" t="s">
        <v>31</v>
      </c>
      <c r="D25" s="88" t="s">
        <v>31</v>
      </c>
      <c r="E25" s="88" t="s">
        <v>31</v>
      </c>
      <c r="F25" s="88" t="s">
        <v>31</v>
      </c>
      <c r="G25" s="88" t="s">
        <v>31</v>
      </c>
      <c r="H25" s="88" t="s">
        <v>31</v>
      </c>
      <c r="I25" s="88" t="s">
        <v>31</v>
      </c>
      <c r="J25" s="88" t="s">
        <v>31</v>
      </c>
      <c r="K25" s="88" t="s">
        <v>31</v>
      </c>
      <c r="L25" s="88" t="s">
        <v>31</v>
      </c>
    </row>
    <row r="26" spans="1:12">
      <c r="A26" s="88">
        <v>21</v>
      </c>
      <c r="B26" s="88" t="s">
        <v>764</v>
      </c>
      <c r="C26" s="88">
        <v>22</v>
      </c>
      <c r="D26" s="88">
        <v>67</v>
      </c>
      <c r="E26" s="88">
        <v>25</v>
      </c>
      <c r="F26" s="88">
        <v>78</v>
      </c>
      <c r="G26" s="88" t="s">
        <v>31</v>
      </c>
      <c r="H26" s="88" t="s">
        <v>31</v>
      </c>
      <c r="I26" s="88">
        <v>10</v>
      </c>
      <c r="J26" s="88">
        <v>21</v>
      </c>
      <c r="K26" s="88">
        <v>57</v>
      </c>
      <c r="L26" s="88">
        <v>166</v>
      </c>
    </row>
    <row r="27" spans="1:12">
      <c r="A27" s="88">
        <v>22</v>
      </c>
      <c r="B27" s="88" t="s">
        <v>765</v>
      </c>
      <c r="C27" s="88">
        <v>150</v>
      </c>
      <c r="D27" s="88">
        <v>452</v>
      </c>
      <c r="E27" s="88">
        <v>60</v>
      </c>
      <c r="F27" s="88">
        <v>183</v>
      </c>
      <c r="G27" s="88" t="s">
        <v>31</v>
      </c>
      <c r="H27" s="88" t="s">
        <v>31</v>
      </c>
      <c r="I27" s="88">
        <v>8</v>
      </c>
      <c r="J27" s="88">
        <v>16</v>
      </c>
      <c r="K27" s="88">
        <v>218</v>
      </c>
      <c r="L27" s="88">
        <v>651</v>
      </c>
    </row>
    <row r="28" spans="1:12">
      <c r="A28" s="88">
        <v>23</v>
      </c>
      <c r="B28" s="88" t="s">
        <v>766</v>
      </c>
      <c r="C28" s="88">
        <v>42</v>
      </c>
      <c r="D28" s="88">
        <v>126</v>
      </c>
      <c r="E28" s="88">
        <v>63</v>
      </c>
      <c r="F28" s="88">
        <v>189</v>
      </c>
      <c r="G28" s="88">
        <v>17</v>
      </c>
      <c r="H28" s="88">
        <v>51</v>
      </c>
      <c r="I28" s="88" t="s">
        <v>31</v>
      </c>
      <c r="J28" s="88" t="s">
        <v>31</v>
      </c>
      <c r="K28" s="88">
        <v>122</v>
      </c>
      <c r="L28" s="88">
        <v>366</v>
      </c>
    </row>
    <row r="29" spans="1:12">
      <c r="A29" s="88">
        <v>24</v>
      </c>
      <c r="B29" s="88" t="s">
        <v>767</v>
      </c>
      <c r="C29" s="88" t="s">
        <v>31</v>
      </c>
      <c r="D29" s="88" t="s">
        <v>31</v>
      </c>
      <c r="E29" s="88" t="s">
        <v>31</v>
      </c>
      <c r="F29" s="88" t="s">
        <v>31</v>
      </c>
      <c r="G29" s="88" t="s">
        <v>31</v>
      </c>
      <c r="H29" s="88" t="s">
        <v>31</v>
      </c>
      <c r="I29" s="88" t="s">
        <v>31</v>
      </c>
      <c r="J29" s="88" t="s">
        <v>31</v>
      </c>
      <c r="K29" s="88" t="s">
        <v>31</v>
      </c>
      <c r="L29" s="88" t="s">
        <v>31</v>
      </c>
    </row>
    <row r="30" spans="1:12">
      <c r="A30" s="88">
        <v>25</v>
      </c>
      <c r="B30" s="88" t="s">
        <v>768</v>
      </c>
      <c r="C30" s="88">
        <v>97</v>
      </c>
      <c r="D30" s="88">
        <v>291</v>
      </c>
      <c r="E30" s="88">
        <v>147</v>
      </c>
      <c r="F30" s="88">
        <v>441</v>
      </c>
      <c r="G30" s="88">
        <v>24</v>
      </c>
      <c r="H30" s="88">
        <v>72</v>
      </c>
      <c r="I30" s="88">
        <v>9</v>
      </c>
      <c r="J30" s="88">
        <v>10</v>
      </c>
      <c r="K30" s="88">
        <v>277</v>
      </c>
      <c r="L30" s="88">
        <v>814</v>
      </c>
    </row>
    <row r="31" spans="1:12">
      <c r="A31" s="88">
        <v>26</v>
      </c>
      <c r="B31" s="88" t="s">
        <v>769</v>
      </c>
      <c r="C31" s="88" t="s">
        <v>31</v>
      </c>
      <c r="D31" s="88" t="s">
        <v>31</v>
      </c>
      <c r="E31" s="88" t="s">
        <v>31</v>
      </c>
      <c r="F31" s="88" t="s">
        <v>31</v>
      </c>
      <c r="G31" s="88" t="s">
        <v>31</v>
      </c>
      <c r="H31" s="88" t="s">
        <v>31</v>
      </c>
      <c r="I31" s="88" t="s">
        <v>31</v>
      </c>
      <c r="J31" s="88" t="s">
        <v>31</v>
      </c>
      <c r="K31" s="88" t="s">
        <v>31</v>
      </c>
      <c r="L31" s="88" t="s">
        <v>31</v>
      </c>
    </row>
    <row r="32" spans="1:12">
      <c r="A32" s="88">
        <v>27</v>
      </c>
      <c r="B32" s="88" t="s">
        <v>770</v>
      </c>
      <c r="C32" s="88" t="s">
        <v>31</v>
      </c>
      <c r="D32" s="88" t="s">
        <v>31</v>
      </c>
      <c r="E32" s="88" t="s">
        <v>31</v>
      </c>
      <c r="F32" s="88" t="s">
        <v>31</v>
      </c>
      <c r="G32" s="88" t="s">
        <v>31</v>
      </c>
      <c r="H32" s="88" t="s">
        <v>31</v>
      </c>
      <c r="I32" s="88" t="s">
        <v>31</v>
      </c>
      <c r="J32" s="88" t="s">
        <v>31</v>
      </c>
      <c r="K32" s="88" t="s">
        <v>31</v>
      </c>
      <c r="L32" s="88" t="s">
        <v>31</v>
      </c>
    </row>
    <row r="33" spans="1:12">
      <c r="A33" s="88">
        <v>28</v>
      </c>
      <c r="B33" s="88" t="s">
        <v>771</v>
      </c>
      <c r="C33" s="88">
        <v>41</v>
      </c>
      <c r="D33" s="88">
        <v>125</v>
      </c>
      <c r="E33" s="88">
        <v>94</v>
      </c>
      <c r="F33" s="88">
        <v>285</v>
      </c>
      <c r="G33" s="88">
        <v>11</v>
      </c>
      <c r="H33" s="88">
        <v>24</v>
      </c>
      <c r="I33" s="88">
        <v>15</v>
      </c>
      <c r="J33" s="88">
        <v>30</v>
      </c>
      <c r="K33" s="88">
        <v>161</v>
      </c>
      <c r="L33" s="88">
        <v>464</v>
      </c>
    </row>
    <row r="34" spans="1:12">
      <c r="A34" s="88">
        <v>29</v>
      </c>
      <c r="B34" s="88" t="s">
        <v>772</v>
      </c>
      <c r="C34" s="88">
        <v>14</v>
      </c>
      <c r="D34" s="88">
        <v>45</v>
      </c>
      <c r="E34" s="88">
        <v>21</v>
      </c>
      <c r="F34" s="88">
        <v>67</v>
      </c>
      <c r="G34" s="88">
        <v>5</v>
      </c>
      <c r="H34" s="88">
        <v>15</v>
      </c>
      <c r="I34" s="88">
        <v>4</v>
      </c>
      <c r="J34" s="88">
        <v>8</v>
      </c>
      <c r="K34" s="88">
        <v>44</v>
      </c>
      <c r="L34" s="88">
        <v>135</v>
      </c>
    </row>
    <row r="35" spans="1:12">
      <c r="A35" s="88">
        <v>30</v>
      </c>
      <c r="B35" s="88" t="s">
        <v>773</v>
      </c>
      <c r="C35" s="88" t="s">
        <v>31</v>
      </c>
      <c r="D35" s="88" t="s">
        <v>31</v>
      </c>
      <c r="E35" s="88" t="s">
        <v>31</v>
      </c>
      <c r="F35" s="88" t="s">
        <v>31</v>
      </c>
      <c r="G35" s="88" t="s">
        <v>31</v>
      </c>
      <c r="H35" s="88" t="s">
        <v>31</v>
      </c>
      <c r="I35" s="88" t="s">
        <v>31</v>
      </c>
      <c r="J35" s="88" t="s">
        <v>31</v>
      </c>
      <c r="K35" s="88" t="s">
        <v>31</v>
      </c>
      <c r="L35" s="88" t="s">
        <v>31</v>
      </c>
    </row>
    <row r="36" spans="1:12">
      <c r="A36" s="88">
        <v>31</v>
      </c>
      <c r="B36" s="88" t="s">
        <v>774</v>
      </c>
      <c r="C36" s="88" t="s">
        <v>31</v>
      </c>
      <c r="D36" s="88" t="s">
        <v>31</v>
      </c>
      <c r="E36" s="88" t="s">
        <v>31</v>
      </c>
      <c r="F36" s="88" t="s">
        <v>31</v>
      </c>
      <c r="G36" s="88" t="s">
        <v>31</v>
      </c>
      <c r="H36" s="88" t="s">
        <v>31</v>
      </c>
      <c r="I36" s="88" t="s">
        <v>31</v>
      </c>
      <c r="J36" s="88" t="s">
        <v>31</v>
      </c>
      <c r="K36" s="88" t="s">
        <v>31</v>
      </c>
      <c r="L36" s="88" t="s">
        <v>31</v>
      </c>
    </row>
    <row r="37" spans="1:12" ht="24" customHeight="1">
      <c r="A37" s="125"/>
      <c r="B37" s="7" t="s">
        <v>6</v>
      </c>
      <c r="C37" s="126">
        <v>874</v>
      </c>
      <c r="D37" s="126">
        <v>2908</v>
      </c>
      <c r="E37" s="126">
        <v>1184</v>
      </c>
      <c r="F37" s="126">
        <v>3532</v>
      </c>
      <c r="G37" s="126">
        <v>161</v>
      </c>
      <c r="H37" s="126">
        <v>754</v>
      </c>
      <c r="I37" s="126">
        <v>80</v>
      </c>
      <c r="J37" s="126">
        <v>147</v>
      </c>
      <c r="K37" s="126">
        <v>2299</v>
      </c>
      <c r="L37" s="126">
        <v>7341</v>
      </c>
    </row>
    <row r="39" spans="1:12" s="101" customFormat="1">
      <c r="B39" s="127" t="s">
        <v>9</v>
      </c>
      <c r="C39" s="88">
        <f>C37/31</f>
        <v>28.193548387096776</v>
      </c>
      <c r="D39" s="120">
        <f t="shared" ref="D39:L39" si="0">D37/31</f>
        <v>93.806451612903231</v>
      </c>
      <c r="E39" s="88">
        <f t="shared" si="0"/>
        <v>38.193548387096776</v>
      </c>
      <c r="F39" s="121">
        <f t="shared" si="0"/>
        <v>113.93548387096774</v>
      </c>
      <c r="G39" s="88">
        <f t="shared" si="0"/>
        <v>5.193548387096774</v>
      </c>
      <c r="H39" s="122">
        <f t="shared" si="0"/>
        <v>24.322580645161292</v>
      </c>
      <c r="I39" s="88">
        <f t="shared" si="0"/>
        <v>2.5806451612903225</v>
      </c>
      <c r="J39" s="128">
        <f t="shared" si="0"/>
        <v>4.741935483870968</v>
      </c>
      <c r="K39" s="88">
        <f t="shared" si="0"/>
        <v>74.161290322580641</v>
      </c>
      <c r="L39" s="124">
        <f t="shared" si="0"/>
        <v>236.80645161290323</v>
      </c>
    </row>
  </sheetData>
  <mergeCells count="10">
    <mergeCell ref="A15:A16"/>
    <mergeCell ref="B15:B16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" bottom="0" header="0.3" footer="0.3"/>
  <pageSetup scale="95" orientation="landscape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2:L37"/>
  <sheetViews>
    <sheetView topLeftCell="A10" workbookViewId="0">
      <selection activeCell="B35" sqref="B35"/>
    </sheetView>
  </sheetViews>
  <sheetFormatPr defaultRowHeight="15"/>
  <cols>
    <col min="1" max="1" width="6.85546875" customWidth="1"/>
    <col min="2" max="2" width="14.140625" customWidth="1"/>
    <col min="7" max="7" width="10.42578125" customWidth="1"/>
    <col min="8" max="8" width="9.85546875" customWidth="1"/>
  </cols>
  <sheetData>
    <row r="2" spans="1:12">
      <c r="A2" s="301" t="s">
        <v>775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88" t="s">
        <v>776</v>
      </c>
      <c r="C5" s="88" t="s">
        <v>31</v>
      </c>
      <c r="D5" s="88" t="s">
        <v>31</v>
      </c>
      <c r="E5" s="88" t="s">
        <v>31</v>
      </c>
      <c r="F5" s="88" t="s">
        <v>31</v>
      </c>
      <c r="G5" s="88" t="s">
        <v>31</v>
      </c>
      <c r="H5" s="88" t="s">
        <v>31</v>
      </c>
      <c r="I5" s="88" t="s">
        <v>31</v>
      </c>
      <c r="J5" s="88" t="s">
        <v>31</v>
      </c>
      <c r="K5" s="88" t="s">
        <v>31</v>
      </c>
      <c r="L5" s="88" t="s">
        <v>31</v>
      </c>
    </row>
    <row r="6" spans="1:12">
      <c r="A6" s="88">
        <v>2</v>
      </c>
      <c r="B6" s="88" t="s">
        <v>777</v>
      </c>
      <c r="C6" s="88" t="s">
        <v>31</v>
      </c>
      <c r="D6" s="88" t="s">
        <v>31</v>
      </c>
      <c r="E6" s="88" t="s">
        <v>31</v>
      </c>
      <c r="F6" s="88" t="s">
        <v>31</v>
      </c>
      <c r="G6" s="88" t="s">
        <v>31</v>
      </c>
      <c r="H6" s="88" t="s">
        <v>31</v>
      </c>
      <c r="I6" s="88" t="s">
        <v>31</v>
      </c>
      <c r="J6" s="88" t="s">
        <v>31</v>
      </c>
      <c r="K6" s="88" t="s">
        <v>31</v>
      </c>
      <c r="L6" s="88" t="s">
        <v>31</v>
      </c>
    </row>
    <row r="7" spans="1:12">
      <c r="A7" s="88">
        <v>3</v>
      </c>
      <c r="B7" s="88" t="s">
        <v>778</v>
      </c>
      <c r="C7" s="88">
        <v>124</v>
      </c>
      <c r="D7" s="88">
        <v>373</v>
      </c>
      <c r="E7" s="88">
        <v>200</v>
      </c>
      <c r="F7" s="88">
        <v>605</v>
      </c>
      <c r="G7" s="88">
        <v>15</v>
      </c>
      <c r="H7" s="88">
        <v>30</v>
      </c>
      <c r="I7" s="88">
        <v>5</v>
      </c>
      <c r="J7" s="88">
        <v>10</v>
      </c>
      <c r="K7" s="88">
        <v>344</v>
      </c>
      <c r="L7" s="88">
        <v>1018</v>
      </c>
    </row>
    <row r="8" spans="1:12">
      <c r="A8" s="88">
        <v>4</v>
      </c>
      <c r="B8" s="88" t="s">
        <v>779</v>
      </c>
      <c r="C8" s="88">
        <v>65</v>
      </c>
      <c r="D8" s="88">
        <v>195</v>
      </c>
      <c r="E8" s="88">
        <v>145</v>
      </c>
      <c r="F8" s="88">
        <v>435</v>
      </c>
      <c r="G8" s="88">
        <v>11</v>
      </c>
      <c r="H8" s="88">
        <v>33</v>
      </c>
      <c r="I8" s="88" t="s">
        <v>31</v>
      </c>
      <c r="J8" s="88" t="s">
        <v>31</v>
      </c>
      <c r="K8" s="88">
        <v>221</v>
      </c>
      <c r="L8" s="88">
        <v>663</v>
      </c>
    </row>
    <row r="9" spans="1:12">
      <c r="A9" s="88">
        <v>5</v>
      </c>
      <c r="B9" s="88" t="s">
        <v>780</v>
      </c>
      <c r="C9" s="88" t="s">
        <v>31</v>
      </c>
      <c r="D9" s="88" t="s">
        <v>31</v>
      </c>
      <c r="E9" s="88" t="s">
        <v>31</v>
      </c>
      <c r="F9" s="88" t="s">
        <v>31</v>
      </c>
      <c r="G9" s="88" t="s">
        <v>31</v>
      </c>
      <c r="H9" s="88" t="s">
        <v>31</v>
      </c>
      <c r="I9" s="88" t="s">
        <v>31</v>
      </c>
      <c r="J9" s="88" t="s">
        <v>31</v>
      </c>
      <c r="K9" s="88" t="s">
        <v>31</v>
      </c>
      <c r="L9" s="88" t="s">
        <v>31</v>
      </c>
    </row>
    <row r="10" spans="1:12">
      <c r="A10" s="88">
        <v>6</v>
      </c>
      <c r="B10" s="88" t="s">
        <v>781</v>
      </c>
      <c r="C10" s="88">
        <v>60</v>
      </c>
      <c r="D10" s="88">
        <v>180</v>
      </c>
      <c r="E10" s="88">
        <v>82</v>
      </c>
      <c r="F10" s="88">
        <v>246</v>
      </c>
      <c r="G10" s="88">
        <v>20</v>
      </c>
      <c r="H10" s="88">
        <v>60</v>
      </c>
      <c r="I10" s="88">
        <v>8</v>
      </c>
      <c r="J10" s="88">
        <v>10</v>
      </c>
      <c r="K10" s="88">
        <v>170</v>
      </c>
      <c r="L10" s="88">
        <v>496</v>
      </c>
    </row>
    <row r="11" spans="1:12">
      <c r="A11" s="88">
        <v>7</v>
      </c>
      <c r="B11" s="88" t="s">
        <v>782</v>
      </c>
      <c r="C11" s="88" t="s">
        <v>31</v>
      </c>
      <c r="D11" s="88" t="s">
        <v>31</v>
      </c>
      <c r="E11" s="88" t="s">
        <v>31</v>
      </c>
      <c r="F11" s="88" t="s">
        <v>31</v>
      </c>
      <c r="G11" s="88" t="s">
        <v>31</v>
      </c>
      <c r="H11" s="88" t="s">
        <v>31</v>
      </c>
      <c r="I11" s="88" t="s">
        <v>31</v>
      </c>
      <c r="J11" s="88" t="s">
        <v>31</v>
      </c>
      <c r="K11" s="88" t="s">
        <v>31</v>
      </c>
      <c r="L11" s="88" t="s">
        <v>31</v>
      </c>
    </row>
    <row r="12" spans="1:12">
      <c r="A12" s="88">
        <v>8</v>
      </c>
      <c r="B12" s="88" t="s">
        <v>783</v>
      </c>
      <c r="C12" s="88">
        <v>57</v>
      </c>
      <c r="D12" s="88">
        <v>171</v>
      </c>
      <c r="E12" s="88">
        <v>63</v>
      </c>
      <c r="F12" s="88">
        <v>189</v>
      </c>
      <c r="G12" s="88">
        <v>27</v>
      </c>
      <c r="H12" s="88">
        <v>81</v>
      </c>
      <c r="I12" s="88">
        <v>7</v>
      </c>
      <c r="J12" s="88">
        <v>10</v>
      </c>
      <c r="K12" s="88">
        <v>154</v>
      </c>
      <c r="L12" s="88">
        <v>451</v>
      </c>
    </row>
    <row r="13" spans="1:12">
      <c r="A13" s="88">
        <v>9</v>
      </c>
      <c r="B13" s="88" t="s">
        <v>784</v>
      </c>
      <c r="C13" s="88" t="s">
        <v>31</v>
      </c>
      <c r="D13" s="88" t="s">
        <v>31</v>
      </c>
      <c r="E13" s="88" t="s">
        <v>31</v>
      </c>
      <c r="F13" s="88" t="s">
        <v>31</v>
      </c>
      <c r="G13" s="88" t="s">
        <v>31</v>
      </c>
      <c r="H13" s="88" t="s">
        <v>31</v>
      </c>
      <c r="I13" s="88" t="s">
        <v>31</v>
      </c>
      <c r="J13" s="88" t="s">
        <v>31</v>
      </c>
      <c r="K13" s="88" t="s">
        <v>31</v>
      </c>
      <c r="L13" s="88" t="s">
        <v>31</v>
      </c>
    </row>
    <row r="14" spans="1:12">
      <c r="A14" s="88">
        <v>10</v>
      </c>
      <c r="B14" s="88" t="s">
        <v>785</v>
      </c>
      <c r="C14" s="88">
        <v>53</v>
      </c>
      <c r="D14" s="88">
        <v>159</v>
      </c>
      <c r="E14" s="88">
        <v>68</v>
      </c>
      <c r="F14" s="88">
        <v>204</v>
      </c>
      <c r="G14" s="88">
        <v>9</v>
      </c>
      <c r="H14" s="88">
        <v>27</v>
      </c>
      <c r="I14" s="88">
        <v>13</v>
      </c>
      <c r="J14" s="88">
        <v>20</v>
      </c>
      <c r="K14" s="88">
        <v>143</v>
      </c>
      <c r="L14" s="88">
        <v>410</v>
      </c>
    </row>
    <row r="15" spans="1:12">
      <c r="A15" s="88">
        <v>11</v>
      </c>
      <c r="B15" s="88" t="s">
        <v>786</v>
      </c>
      <c r="C15" s="88" t="s">
        <v>31</v>
      </c>
      <c r="D15" s="88" t="s">
        <v>31</v>
      </c>
      <c r="E15" s="88" t="s">
        <v>31</v>
      </c>
      <c r="F15" s="88" t="s">
        <v>31</v>
      </c>
      <c r="G15" s="88" t="s">
        <v>31</v>
      </c>
      <c r="H15" s="88" t="s">
        <v>31</v>
      </c>
      <c r="I15" s="88" t="s">
        <v>31</v>
      </c>
      <c r="J15" s="88" t="s">
        <v>31</v>
      </c>
      <c r="K15" s="88" t="s">
        <v>31</v>
      </c>
      <c r="L15" s="88" t="s">
        <v>31</v>
      </c>
    </row>
    <row r="16" spans="1:12">
      <c r="A16" s="88">
        <v>12</v>
      </c>
      <c r="B16" s="88" t="s">
        <v>787</v>
      </c>
      <c r="C16" s="88" t="s">
        <v>31</v>
      </c>
      <c r="D16" s="88" t="s">
        <v>31</v>
      </c>
      <c r="E16" s="88" t="s">
        <v>31</v>
      </c>
      <c r="F16" s="88" t="s">
        <v>31</v>
      </c>
      <c r="G16" s="88" t="s">
        <v>31</v>
      </c>
      <c r="H16" s="88" t="s">
        <v>31</v>
      </c>
      <c r="I16" s="88" t="s">
        <v>31</v>
      </c>
      <c r="J16" s="88" t="s">
        <v>31</v>
      </c>
      <c r="K16" s="88" t="s">
        <v>31</v>
      </c>
      <c r="L16" s="88" t="s">
        <v>31</v>
      </c>
    </row>
    <row r="17" spans="1:12">
      <c r="A17" s="88">
        <v>13</v>
      </c>
      <c r="B17" s="88" t="s">
        <v>788</v>
      </c>
      <c r="C17" s="88">
        <v>69</v>
      </c>
      <c r="D17" s="88">
        <v>207</v>
      </c>
      <c r="E17" s="88">
        <v>72</v>
      </c>
      <c r="F17" s="88">
        <v>216</v>
      </c>
      <c r="G17" s="88">
        <v>8</v>
      </c>
      <c r="H17" s="88">
        <v>24</v>
      </c>
      <c r="I17" s="88" t="s">
        <v>31</v>
      </c>
      <c r="J17" s="88" t="s">
        <v>31</v>
      </c>
      <c r="K17" s="88">
        <v>149</v>
      </c>
      <c r="L17" s="88">
        <v>447</v>
      </c>
    </row>
    <row r="18" spans="1:12">
      <c r="A18" s="88">
        <v>14</v>
      </c>
      <c r="B18" s="88" t="s">
        <v>789</v>
      </c>
      <c r="C18" s="88" t="s">
        <v>31</v>
      </c>
      <c r="D18" s="88" t="s">
        <v>31</v>
      </c>
      <c r="E18" s="88" t="s">
        <v>31</v>
      </c>
      <c r="F18" s="88" t="s">
        <v>31</v>
      </c>
      <c r="G18" s="88" t="s">
        <v>31</v>
      </c>
      <c r="H18" s="88" t="s">
        <v>31</v>
      </c>
      <c r="I18" s="88" t="s">
        <v>31</v>
      </c>
      <c r="J18" s="88" t="s">
        <v>31</v>
      </c>
      <c r="K18" s="88" t="s">
        <v>31</v>
      </c>
      <c r="L18" s="88" t="s">
        <v>31</v>
      </c>
    </row>
    <row r="19" spans="1:12">
      <c r="A19" s="88">
        <v>15</v>
      </c>
      <c r="B19" s="88" t="s">
        <v>790</v>
      </c>
      <c r="C19" s="88">
        <v>78</v>
      </c>
      <c r="D19" s="88">
        <v>235</v>
      </c>
      <c r="E19" s="88">
        <v>62</v>
      </c>
      <c r="F19" s="88">
        <v>187</v>
      </c>
      <c r="G19" s="88">
        <v>32</v>
      </c>
      <c r="H19" s="88">
        <v>65</v>
      </c>
      <c r="I19" s="88">
        <v>7</v>
      </c>
      <c r="J19" s="88">
        <v>16</v>
      </c>
      <c r="K19" s="88">
        <v>179</v>
      </c>
      <c r="L19" s="88">
        <v>503</v>
      </c>
    </row>
    <row r="20" spans="1:12">
      <c r="A20" s="88">
        <v>16</v>
      </c>
      <c r="B20" s="88" t="s">
        <v>791</v>
      </c>
      <c r="C20" s="88" t="s">
        <v>31</v>
      </c>
      <c r="D20" s="88" t="s">
        <v>31</v>
      </c>
      <c r="E20" s="88" t="s">
        <v>31</v>
      </c>
      <c r="F20" s="88" t="s">
        <v>31</v>
      </c>
      <c r="G20" s="88" t="s">
        <v>31</v>
      </c>
      <c r="H20" s="88" t="s">
        <v>31</v>
      </c>
      <c r="I20" s="88" t="s">
        <v>31</v>
      </c>
      <c r="J20" s="88" t="s">
        <v>31</v>
      </c>
      <c r="K20" s="88" t="s">
        <v>31</v>
      </c>
      <c r="L20" s="88" t="s">
        <v>31</v>
      </c>
    </row>
    <row r="21" spans="1:12">
      <c r="A21" s="88">
        <v>17</v>
      </c>
      <c r="B21" s="88" t="s">
        <v>792</v>
      </c>
      <c r="C21" s="88">
        <v>49</v>
      </c>
      <c r="D21" s="88">
        <v>149</v>
      </c>
      <c r="E21" s="88">
        <v>63</v>
      </c>
      <c r="F21" s="88">
        <v>191</v>
      </c>
      <c r="G21" s="88">
        <v>27</v>
      </c>
      <c r="H21" s="88">
        <v>55</v>
      </c>
      <c r="I21" s="88">
        <v>23</v>
      </c>
      <c r="J21" s="88">
        <v>46</v>
      </c>
      <c r="K21" s="88">
        <v>162</v>
      </c>
      <c r="L21" s="88">
        <v>441</v>
      </c>
    </row>
    <row r="22" spans="1:12">
      <c r="A22" s="88">
        <v>18</v>
      </c>
      <c r="B22" s="88" t="s">
        <v>793</v>
      </c>
      <c r="C22" s="88" t="s">
        <v>31</v>
      </c>
      <c r="D22" s="88" t="s">
        <v>31</v>
      </c>
      <c r="E22" s="88" t="s">
        <v>31</v>
      </c>
      <c r="F22" s="88" t="s">
        <v>31</v>
      </c>
      <c r="G22" s="88" t="s">
        <v>31</v>
      </c>
      <c r="H22" s="88" t="s">
        <v>31</v>
      </c>
      <c r="I22" s="88" t="s">
        <v>31</v>
      </c>
      <c r="J22" s="88" t="s">
        <v>31</v>
      </c>
      <c r="K22" s="88" t="s">
        <v>31</v>
      </c>
      <c r="L22" s="88" t="s">
        <v>31</v>
      </c>
    </row>
    <row r="23" spans="1:12">
      <c r="A23" s="88">
        <v>19</v>
      </c>
      <c r="B23" s="88" t="s">
        <v>794</v>
      </c>
      <c r="C23" s="88">
        <v>47</v>
      </c>
      <c r="D23" s="88">
        <v>143</v>
      </c>
      <c r="E23" s="88">
        <v>53</v>
      </c>
      <c r="F23" s="88">
        <v>161</v>
      </c>
      <c r="G23" s="88">
        <v>22</v>
      </c>
      <c r="H23" s="88">
        <v>45</v>
      </c>
      <c r="I23" s="88">
        <v>5</v>
      </c>
      <c r="J23" s="88">
        <v>10</v>
      </c>
      <c r="K23" s="88">
        <v>127</v>
      </c>
      <c r="L23" s="88">
        <v>359</v>
      </c>
    </row>
    <row r="24" spans="1:12">
      <c r="A24" s="88">
        <v>20</v>
      </c>
      <c r="B24" s="88" t="s">
        <v>795</v>
      </c>
      <c r="C24" s="88" t="s">
        <v>31</v>
      </c>
      <c r="D24" s="88" t="s">
        <v>31</v>
      </c>
      <c r="E24" s="88" t="s">
        <v>31</v>
      </c>
      <c r="F24" s="88" t="s">
        <v>31</v>
      </c>
      <c r="G24" s="88" t="s">
        <v>31</v>
      </c>
      <c r="H24" s="88" t="s">
        <v>31</v>
      </c>
      <c r="I24" s="88" t="s">
        <v>31</v>
      </c>
      <c r="J24" s="88" t="s">
        <v>31</v>
      </c>
      <c r="K24" s="88" t="s">
        <v>31</v>
      </c>
      <c r="L24" s="88" t="s">
        <v>31</v>
      </c>
    </row>
    <row r="25" spans="1:12">
      <c r="A25" s="88">
        <v>21</v>
      </c>
      <c r="B25" s="88" t="s">
        <v>796</v>
      </c>
      <c r="C25" s="88" t="s">
        <v>31</v>
      </c>
      <c r="D25" s="88" t="s">
        <v>31</v>
      </c>
      <c r="E25" s="88" t="s">
        <v>31</v>
      </c>
      <c r="F25" s="88" t="s">
        <v>31</v>
      </c>
      <c r="G25" s="88" t="s">
        <v>31</v>
      </c>
      <c r="H25" s="88" t="s">
        <v>31</v>
      </c>
      <c r="I25" s="88" t="s">
        <v>31</v>
      </c>
      <c r="J25" s="88" t="s">
        <v>31</v>
      </c>
      <c r="K25" s="88" t="s">
        <v>31</v>
      </c>
      <c r="L25" s="88" t="s">
        <v>31</v>
      </c>
    </row>
    <row r="26" spans="1:12">
      <c r="A26" s="88">
        <v>22</v>
      </c>
      <c r="B26" s="88" t="s">
        <v>797</v>
      </c>
      <c r="C26" s="88">
        <v>55</v>
      </c>
      <c r="D26" s="88">
        <v>168</v>
      </c>
      <c r="E26" s="88">
        <v>60</v>
      </c>
      <c r="F26" s="88">
        <v>183</v>
      </c>
      <c r="G26" s="88" t="s">
        <v>31</v>
      </c>
      <c r="H26" s="88" t="s">
        <v>31</v>
      </c>
      <c r="I26" s="88" t="s">
        <v>31</v>
      </c>
      <c r="J26" s="88" t="s">
        <v>31</v>
      </c>
      <c r="K26" s="88">
        <v>115</v>
      </c>
      <c r="L26" s="88">
        <v>351</v>
      </c>
    </row>
    <row r="27" spans="1:12">
      <c r="A27" s="88">
        <v>23</v>
      </c>
      <c r="B27" s="88" t="s">
        <v>798</v>
      </c>
      <c r="C27" s="88" t="s">
        <v>31</v>
      </c>
      <c r="D27" s="88" t="s">
        <v>31</v>
      </c>
      <c r="E27" s="88" t="s">
        <v>31</v>
      </c>
      <c r="F27" s="88" t="s">
        <v>31</v>
      </c>
      <c r="G27" s="88" t="s">
        <v>31</v>
      </c>
      <c r="H27" s="88" t="s">
        <v>31</v>
      </c>
      <c r="I27" s="88" t="s">
        <v>31</v>
      </c>
      <c r="J27" s="88" t="s">
        <v>31</v>
      </c>
      <c r="K27" s="88" t="s">
        <v>31</v>
      </c>
      <c r="L27" s="88" t="s">
        <v>31</v>
      </c>
    </row>
    <row r="28" spans="1:12">
      <c r="A28" s="88">
        <v>24</v>
      </c>
      <c r="B28" s="88" t="s">
        <v>799</v>
      </c>
      <c r="C28" s="88">
        <v>47</v>
      </c>
      <c r="D28" s="88">
        <v>145</v>
      </c>
      <c r="E28" s="88">
        <v>63</v>
      </c>
      <c r="F28" s="88">
        <v>191</v>
      </c>
      <c r="G28" s="88">
        <v>8</v>
      </c>
      <c r="H28" s="88">
        <v>24</v>
      </c>
      <c r="I28" s="88">
        <v>5</v>
      </c>
      <c r="J28" s="88">
        <v>11</v>
      </c>
      <c r="K28" s="88">
        <v>123</v>
      </c>
      <c r="L28" s="88">
        <v>371</v>
      </c>
    </row>
    <row r="29" spans="1:12">
      <c r="A29" s="88">
        <v>25</v>
      </c>
      <c r="B29" s="88" t="s">
        <v>800</v>
      </c>
      <c r="C29" s="88">
        <v>42</v>
      </c>
      <c r="D29" s="88">
        <v>128</v>
      </c>
      <c r="E29" s="88">
        <v>32</v>
      </c>
      <c r="F29" s="88">
        <v>99</v>
      </c>
      <c r="G29" s="88">
        <v>7</v>
      </c>
      <c r="H29" s="88">
        <v>16</v>
      </c>
      <c r="I29" s="88">
        <v>5</v>
      </c>
      <c r="J29" s="88">
        <v>12</v>
      </c>
      <c r="K29" s="88">
        <v>86</v>
      </c>
      <c r="L29" s="88">
        <v>255</v>
      </c>
    </row>
    <row r="30" spans="1:12">
      <c r="A30" s="88">
        <v>26</v>
      </c>
      <c r="B30" s="88" t="s">
        <v>801</v>
      </c>
      <c r="C30" s="88" t="s">
        <v>31</v>
      </c>
      <c r="D30" s="88" t="s">
        <v>31</v>
      </c>
      <c r="E30" s="88" t="s">
        <v>31</v>
      </c>
      <c r="F30" s="88" t="s">
        <v>31</v>
      </c>
      <c r="G30" s="88" t="s">
        <v>31</v>
      </c>
      <c r="H30" s="88" t="s">
        <v>31</v>
      </c>
      <c r="I30" s="88" t="s">
        <v>31</v>
      </c>
      <c r="J30" s="88" t="s">
        <v>31</v>
      </c>
      <c r="K30" s="88" t="s">
        <v>31</v>
      </c>
      <c r="L30" s="88" t="s">
        <v>31</v>
      </c>
    </row>
    <row r="31" spans="1:12">
      <c r="A31" s="88">
        <v>27</v>
      </c>
      <c r="B31" s="88" t="s">
        <v>802</v>
      </c>
      <c r="C31" s="88">
        <v>62</v>
      </c>
      <c r="D31" s="88">
        <v>189</v>
      </c>
      <c r="E31" s="88">
        <v>97</v>
      </c>
      <c r="F31" s="88">
        <v>295</v>
      </c>
      <c r="G31" s="88">
        <v>9</v>
      </c>
      <c r="H31" s="88">
        <v>21</v>
      </c>
      <c r="I31" s="88">
        <v>6</v>
      </c>
      <c r="J31" s="88">
        <v>14</v>
      </c>
      <c r="K31" s="88">
        <v>174</v>
      </c>
      <c r="L31" s="88">
        <v>519</v>
      </c>
    </row>
    <row r="32" spans="1:12">
      <c r="A32" s="88">
        <v>28</v>
      </c>
      <c r="B32" s="88" t="s">
        <v>803</v>
      </c>
      <c r="C32" s="88" t="s">
        <v>31</v>
      </c>
      <c r="D32" s="88" t="s">
        <v>31</v>
      </c>
      <c r="E32" s="88" t="s">
        <v>31</v>
      </c>
      <c r="F32" s="88" t="s">
        <v>31</v>
      </c>
      <c r="G32" s="88" t="s">
        <v>31</v>
      </c>
      <c r="H32" s="88" t="s">
        <v>31</v>
      </c>
      <c r="I32" s="88" t="s">
        <v>31</v>
      </c>
      <c r="J32" s="88" t="s">
        <v>31</v>
      </c>
      <c r="K32" s="88" t="s">
        <v>31</v>
      </c>
      <c r="L32" s="88" t="s">
        <v>31</v>
      </c>
    </row>
    <row r="33" spans="1:12">
      <c r="A33" s="88">
        <v>29</v>
      </c>
      <c r="B33" s="88" t="s">
        <v>804</v>
      </c>
      <c r="C33" s="88">
        <v>50</v>
      </c>
      <c r="D33" s="88">
        <v>164</v>
      </c>
      <c r="E33" s="88">
        <v>63</v>
      </c>
      <c r="F33" s="88">
        <v>172</v>
      </c>
      <c r="G33" s="88">
        <v>11</v>
      </c>
      <c r="H33" s="88">
        <v>44</v>
      </c>
      <c r="I33" s="88">
        <v>3</v>
      </c>
      <c r="J33" s="88">
        <v>3</v>
      </c>
      <c r="K33" s="88">
        <v>127</v>
      </c>
      <c r="L33" s="88">
        <v>383</v>
      </c>
    </row>
    <row r="34" spans="1:12">
      <c r="A34" s="88">
        <v>30</v>
      </c>
      <c r="B34" s="88" t="s">
        <v>805</v>
      </c>
      <c r="C34" s="88" t="s">
        <v>31</v>
      </c>
      <c r="D34" s="88" t="s">
        <v>31</v>
      </c>
      <c r="E34" s="88" t="s">
        <v>31</v>
      </c>
      <c r="F34" s="88" t="s">
        <v>31</v>
      </c>
      <c r="G34" s="88" t="s">
        <v>31</v>
      </c>
      <c r="H34" s="88" t="s">
        <v>31</v>
      </c>
      <c r="I34" s="88" t="s">
        <v>31</v>
      </c>
      <c r="J34" s="88" t="s">
        <v>31</v>
      </c>
      <c r="K34" s="88" t="s">
        <v>31</v>
      </c>
      <c r="L34" s="88" t="s">
        <v>31</v>
      </c>
    </row>
    <row r="35" spans="1:12" ht="24" customHeight="1">
      <c r="A35" s="125"/>
      <c r="B35" s="7" t="s">
        <v>6</v>
      </c>
      <c r="C35" s="126">
        <f t="shared" ref="C35:L35" si="0">SUM(C7:C34)</f>
        <v>858</v>
      </c>
      <c r="D35" s="126">
        <f t="shared" si="0"/>
        <v>2606</v>
      </c>
      <c r="E35" s="126">
        <f t="shared" si="0"/>
        <v>1123</v>
      </c>
      <c r="F35" s="126">
        <f t="shared" si="0"/>
        <v>3374</v>
      </c>
      <c r="G35" s="126">
        <f t="shared" si="0"/>
        <v>206</v>
      </c>
      <c r="H35" s="126">
        <f t="shared" si="0"/>
        <v>525</v>
      </c>
      <c r="I35" s="126">
        <f t="shared" si="0"/>
        <v>87</v>
      </c>
      <c r="J35" s="126">
        <f t="shared" si="0"/>
        <v>162</v>
      </c>
      <c r="K35" s="126">
        <f t="shared" si="0"/>
        <v>2274</v>
      </c>
      <c r="L35" s="126">
        <f t="shared" si="0"/>
        <v>6667</v>
      </c>
    </row>
    <row r="37" spans="1:12" s="56" customFormat="1">
      <c r="B37" s="127" t="s">
        <v>9</v>
      </c>
      <c r="C37" s="66">
        <f>C35/30</f>
        <v>28.6</v>
      </c>
      <c r="D37" s="143">
        <f t="shared" ref="D37:L37" si="1">D35/30</f>
        <v>86.86666666666666</v>
      </c>
      <c r="E37" s="66">
        <f t="shared" si="1"/>
        <v>37.43333333333333</v>
      </c>
      <c r="F37" s="92">
        <f t="shared" si="1"/>
        <v>112.46666666666667</v>
      </c>
      <c r="G37" s="66">
        <f t="shared" si="1"/>
        <v>6.8666666666666663</v>
      </c>
      <c r="H37" s="144">
        <f t="shared" si="1"/>
        <v>17.5</v>
      </c>
      <c r="I37" s="66">
        <f t="shared" si="1"/>
        <v>2.9</v>
      </c>
      <c r="J37" s="145">
        <f t="shared" si="1"/>
        <v>5.4</v>
      </c>
      <c r="K37" s="66">
        <f t="shared" si="1"/>
        <v>75.8</v>
      </c>
      <c r="L37" s="93">
        <f t="shared" si="1"/>
        <v>222.23333333333332</v>
      </c>
    </row>
  </sheetData>
  <mergeCells count="8"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" bottom="0" header="0.3" footer="0.3"/>
  <pageSetup orientation="landscape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2:L38"/>
  <sheetViews>
    <sheetView workbookViewId="0">
      <selection activeCell="I50" sqref="I50"/>
    </sheetView>
  </sheetViews>
  <sheetFormatPr defaultRowHeight="15"/>
  <cols>
    <col min="1" max="1" width="6.85546875" customWidth="1"/>
    <col min="2" max="2" width="14.140625" customWidth="1"/>
    <col min="7" max="7" width="10.140625" customWidth="1"/>
    <col min="8" max="8" width="9.7109375" customWidth="1"/>
  </cols>
  <sheetData>
    <row r="2" spans="1:12">
      <c r="A2" s="301" t="s">
        <v>806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88" t="s">
        <v>807</v>
      </c>
      <c r="C5" s="88" t="s">
        <v>31</v>
      </c>
      <c r="D5" s="88" t="s">
        <v>31</v>
      </c>
      <c r="E5" s="88" t="s">
        <v>31</v>
      </c>
      <c r="F5" s="88" t="s">
        <v>31</v>
      </c>
      <c r="G5" s="88" t="s">
        <v>31</v>
      </c>
      <c r="H5" s="88" t="s">
        <v>31</v>
      </c>
      <c r="I5" s="88" t="s">
        <v>31</v>
      </c>
      <c r="J5" s="88" t="s">
        <v>31</v>
      </c>
      <c r="K5" s="88" t="s">
        <v>31</v>
      </c>
      <c r="L5" s="88" t="s">
        <v>31</v>
      </c>
    </row>
    <row r="6" spans="1:12">
      <c r="A6" s="88">
        <v>2</v>
      </c>
      <c r="B6" s="88" t="s">
        <v>808</v>
      </c>
      <c r="C6" s="88" t="s">
        <v>31</v>
      </c>
      <c r="D6" s="88" t="s">
        <v>31</v>
      </c>
      <c r="E6" s="88" t="s">
        <v>31</v>
      </c>
      <c r="F6" s="88" t="s">
        <v>31</v>
      </c>
      <c r="G6" s="88" t="s">
        <v>31</v>
      </c>
      <c r="H6" s="88" t="s">
        <v>31</v>
      </c>
      <c r="I6" s="88" t="s">
        <v>31</v>
      </c>
      <c r="J6" s="88" t="s">
        <v>31</v>
      </c>
      <c r="K6" s="88" t="s">
        <v>31</v>
      </c>
      <c r="L6" s="88" t="s">
        <v>31</v>
      </c>
    </row>
    <row r="7" spans="1:12">
      <c r="A7" s="88">
        <v>3</v>
      </c>
      <c r="B7" s="88" t="s">
        <v>809</v>
      </c>
      <c r="C7" s="88" t="s">
        <v>31</v>
      </c>
      <c r="D7" s="88" t="s">
        <v>31</v>
      </c>
      <c r="E7" s="88" t="s">
        <v>31</v>
      </c>
      <c r="F7" s="88" t="s">
        <v>31</v>
      </c>
      <c r="G7" s="88" t="s">
        <v>31</v>
      </c>
      <c r="H7" s="88" t="s">
        <v>31</v>
      </c>
      <c r="I7" s="88" t="s">
        <v>31</v>
      </c>
      <c r="J7" s="88" t="s">
        <v>31</v>
      </c>
      <c r="K7" s="88" t="s">
        <v>31</v>
      </c>
      <c r="L7" s="88" t="s">
        <v>31</v>
      </c>
    </row>
    <row r="8" spans="1:12">
      <c r="A8" s="88">
        <v>4</v>
      </c>
      <c r="B8" s="88" t="s">
        <v>810</v>
      </c>
      <c r="C8" s="88">
        <v>53</v>
      </c>
      <c r="D8" s="88">
        <v>197</v>
      </c>
      <c r="E8" s="88">
        <v>72</v>
      </c>
      <c r="F8" s="88">
        <v>194</v>
      </c>
      <c r="G8" s="88">
        <v>7</v>
      </c>
      <c r="H8" s="88">
        <v>14</v>
      </c>
      <c r="I8" s="88">
        <v>13</v>
      </c>
      <c r="J8" s="88">
        <v>16</v>
      </c>
      <c r="K8" s="88">
        <v>145</v>
      </c>
      <c r="L8" s="88">
        <v>421</v>
      </c>
    </row>
    <row r="9" spans="1:12">
      <c r="A9" s="88">
        <v>5</v>
      </c>
      <c r="B9" s="88" t="s">
        <v>811</v>
      </c>
      <c r="C9" s="88" t="s">
        <v>31</v>
      </c>
      <c r="D9" s="88" t="s">
        <v>31</v>
      </c>
      <c r="E9" s="88" t="s">
        <v>31</v>
      </c>
      <c r="F9" s="88" t="s">
        <v>31</v>
      </c>
      <c r="G9" s="88" t="s">
        <v>31</v>
      </c>
      <c r="H9" s="88" t="s">
        <v>31</v>
      </c>
      <c r="I9" s="88" t="s">
        <v>31</v>
      </c>
      <c r="J9" s="88" t="s">
        <v>31</v>
      </c>
      <c r="K9" s="88" t="s">
        <v>31</v>
      </c>
      <c r="L9" s="88" t="s">
        <v>31</v>
      </c>
    </row>
    <row r="10" spans="1:12">
      <c r="A10" s="88">
        <v>6</v>
      </c>
      <c r="B10" s="88" t="s">
        <v>812</v>
      </c>
      <c r="C10" s="88">
        <v>68</v>
      </c>
      <c r="D10" s="88">
        <v>216</v>
      </c>
      <c r="E10" s="88">
        <v>80</v>
      </c>
      <c r="F10" s="88">
        <v>201</v>
      </c>
      <c r="G10" s="88">
        <v>8</v>
      </c>
      <c r="H10" s="88">
        <v>24</v>
      </c>
      <c r="I10" s="88">
        <v>6</v>
      </c>
      <c r="J10" s="88">
        <v>6</v>
      </c>
      <c r="K10" s="88">
        <v>162</v>
      </c>
      <c r="L10" s="88">
        <v>447</v>
      </c>
    </row>
    <row r="11" spans="1:12">
      <c r="A11" s="88">
        <v>7</v>
      </c>
      <c r="B11" s="88" t="s">
        <v>813</v>
      </c>
      <c r="C11" s="88" t="s">
        <v>31</v>
      </c>
      <c r="D11" s="88" t="s">
        <v>31</v>
      </c>
      <c r="E11" s="88" t="s">
        <v>31</v>
      </c>
      <c r="F11" s="88" t="s">
        <v>31</v>
      </c>
      <c r="G11" s="88" t="s">
        <v>31</v>
      </c>
      <c r="H11" s="88" t="s">
        <v>31</v>
      </c>
      <c r="I11" s="88" t="s">
        <v>31</v>
      </c>
      <c r="J11" s="88" t="s">
        <v>31</v>
      </c>
      <c r="K11" s="88" t="s">
        <v>31</v>
      </c>
      <c r="L11" s="88" t="s">
        <v>31</v>
      </c>
    </row>
    <row r="12" spans="1:12">
      <c r="A12" s="88">
        <v>8</v>
      </c>
      <c r="B12" s="88" t="s">
        <v>814</v>
      </c>
      <c r="C12" s="88">
        <v>48</v>
      </c>
      <c r="D12" s="88">
        <v>147</v>
      </c>
      <c r="E12" s="88">
        <v>54</v>
      </c>
      <c r="F12" s="88">
        <v>165</v>
      </c>
      <c r="G12" s="88">
        <v>7</v>
      </c>
      <c r="H12" s="88">
        <v>18</v>
      </c>
      <c r="I12" s="88">
        <v>4</v>
      </c>
      <c r="J12" s="88">
        <v>9</v>
      </c>
      <c r="K12" s="88">
        <v>113</v>
      </c>
      <c r="L12" s="88">
        <v>339</v>
      </c>
    </row>
    <row r="13" spans="1:12">
      <c r="A13" s="88">
        <v>9</v>
      </c>
      <c r="B13" s="88" t="s">
        <v>815</v>
      </c>
      <c r="C13" s="88" t="s">
        <v>31</v>
      </c>
      <c r="D13" s="88" t="s">
        <v>31</v>
      </c>
      <c r="E13" s="88" t="s">
        <v>31</v>
      </c>
      <c r="F13" s="88" t="s">
        <v>31</v>
      </c>
      <c r="G13" s="88" t="s">
        <v>31</v>
      </c>
      <c r="H13" s="88" t="s">
        <v>31</v>
      </c>
      <c r="I13" s="88" t="s">
        <v>31</v>
      </c>
      <c r="J13" s="88" t="s">
        <v>31</v>
      </c>
      <c r="K13" s="88" t="s">
        <v>31</v>
      </c>
      <c r="L13" s="88" t="s">
        <v>31</v>
      </c>
    </row>
    <row r="14" spans="1:12">
      <c r="A14" s="88">
        <v>10</v>
      </c>
      <c r="B14" s="88" t="s">
        <v>816</v>
      </c>
      <c r="C14" s="88" t="s">
        <v>31</v>
      </c>
      <c r="D14" s="88" t="s">
        <v>31</v>
      </c>
      <c r="E14" s="88" t="s">
        <v>31</v>
      </c>
      <c r="F14" s="88" t="s">
        <v>31</v>
      </c>
      <c r="G14" s="88" t="s">
        <v>31</v>
      </c>
      <c r="H14" s="88" t="s">
        <v>31</v>
      </c>
      <c r="I14" s="88" t="s">
        <v>31</v>
      </c>
      <c r="J14" s="88" t="s">
        <v>31</v>
      </c>
      <c r="K14" s="88" t="s">
        <v>31</v>
      </c>
      <c r="L14" s="88" t="s">
        <v>31</v>
      </c>
    </row>
    <row r="15" spans="1:12">
      <c r="A15" s="88">
        <v>11</v>
      </c>
      <c r="B15" s="88" t="s">
        <v>817</v>
      </c>
      <c r="C15" s="88" t="s">
        <v>31</v>
      </c>
      <c r="D15" s="88" t="s">
        <v>31</v>
      </c>
      <c r="E15" s="88" t="s">
        <v>31</v>
      </c>
      <c r="F15" s="88" t="s">
        <v>31</v>
      </c>
      <c r="G15" s="88" t="s">
        <v>31</v>
      </c>
      <c r="H15" s="88" t="s">
        <v>31</v>
      </c>
      <c r="I15" s="88" t="s">
        <v>31</v>
      </c>
      <c r="J15" s="88" t="s">
        <v>31</v>
      </c>
      <c r="K15" s="88" t="s">
        <v>31</v>
      </c>
      <c r="L15" s="88" t="s">
        <v>31</v>
      </c>
    </row>
    <row r="16" spans="1:12">
      <c r="A16" s="88">
        <v>12</v>
      </c>
      <c r="B16" s="88" t="s">
        <v>818</v>
      </c>
      <c r="C16" s="88" t="s">
        <v>31</v>
      </c>
      <c r="D16" s="88" t="s">
        <v>31</v>
      </c>
      <c r="E16" s="88" t="s">
        <v>31</v>
      </c>
      <c r="F16" s="88" t="s">
        <v>31</v>
      </c>
      <c r="G16" s="88" t="s">
        <v>31</v>
      </c>
      <c r="H16" s="88" t="s">
        <v>31</v>
      </c>
      <c r="I16" s="88" t="s">
        <v>31</v>
      </c>
      <c r="J16" s="88" t="s">
        <v>31</v>
      </c>
      <c r="K16" s="88" t="s">
        <v>31</v>
      </c>
      <c r="L16" s="88" t="s">
        <v>31</v>
      </c>
    </row>
    <row r="17" spans="1:12">
      <c r="A17" s="88">
        <v>13</v>
      </c>
      <c r="B17" s="88" t="s">
        <v>819</v>
      </c>
      <c r="C17" s="88">
        <v>87</v>
      </c>
      <c r="D17" s="88">
        <v>263</v>
      </c>
      <c r="E17" s="88">
        <v>122</v>
      </c>
      <c r="F17" s="88">
        <v>369</v>
      </c>
      <c r="G17" s="88">
        <v>16</v>
      </c>
      <c r="H17" s="88">
        <v>35</v>
      </c>
      <c r="I17" s="88">
        <v>7</v>
      </c>
      <c r="J17" s="88">
        <v>13</v>
      </c>
      <c r="K17" s="88">
        <v>232</v>
      </c>
      <c r="L17" s="88">
        <v>680</v>
      </c>
    </row>
    <row r="18" spans="1:12">
      <c r="A18" s="88">
        <v>14</v>
      </c>
      <c r="B18" s="88" t="s">
        <v>820</v>
      </c>
      <c r="C18" s="88" t="s">
        <v>31</v>
      </c>
      <c r="D18" s="88" t="s">
        <v>31</v>
      </c>
      <c r="E18" s="88" t="s">
        <v>31</v>
      </c>
      <c r="F18" s="88" t="s">
        <v>31</v>
      </c>
      <c r="G18" s="88" t="s">
        <v>31</v>
      </c>
      <c r="H18" s="88" t="s">
        <v>31</v>
      </c>
      <c r="I18" s="88" t="s">
        <v>31</v>
      </c>
      <c r="J18" s="88" t="s">
        <v>31</v>
      </c>
      <c r="K18" s="88" t="s">
        <v>31</v>
      </c>
      <c r="L18" s="88" t="s">
        <v>31</v>
      </c>
    </row>
    <row r="19" spans="1:12">
      <c r="A19" s="88">
        <v>15</v>
      </c>
      <c r="B19" s="88" t="s">
        <v>821</v>
      </c>
      <c r="C19" s="88" t="s">
        <v>31</v>
      </c>
      <c r="D19" s="88" t="s">
        <v>31</v>
      </c>
      <c r="E19" s="88" t="s">
        <v>31</v>
      </c>
      <c r="F19" s="88" t="s">
        <v>31</v>
      </c>
      <c r="G19" s="88" t="s">
        <v>31</v>
      </c>
      <c r="H19" s="88" t="s">
        <v>31</v>
      </c>
      <c r="I19" s="88" t="s">
        <v>31</v>
      </c>
      <c r="J19" s="88" t="s">
        <v>31</v>
      </c>
      <c r="K19" s="88" t="s">
        <v>31</v>
      </c>
      <c r="L19" s="88" t="s">
        <v>31</v>
      </c>
    </row>
    <row r="20" spans="1:12">
      <c r="A20" s="88">
        <v>16</v>
      </c>
      <c r="B20" s="88" t="s">
        <v>822</v>
      </c>
      <c r="C20" s="88" t="s">
        <v>31</v>
      </c>
      <c r="D20" s="88" t="s">
        <v>31</v>
      </c>
      <c r="E20" s="88" t="s">
        <v>31</v>
      </c>
      <c r="F20" s="88" t="s">
        <v>31</v>
      </c>
      <c r="G20" s="88" t="s">
        <v>31</v>
      </c>
      <c r="H20" s="88" t="s">
        <v>31</v>
      </c>
      <c r="I20" s="88" t="s">
        <v>31</v>
      </c>
      <c r="J20" s="88" t="s">
        <v>31</v>
      </c>
      <c r="K20" s="88" t="s">
        <v>31</v>
      </c>
      <c r="L20" s="88" t="s">
        <v>31</v>
      </c>
    </row>
    <row r="21" spans="1:12">
      <c r="A21" s="88">
        <v>17</v>
      </c>
      <c r="B21" s="88" t="s">
        <v>823</v>
      </c>
      <c r="C21" s="88">
        <v>60</v>
      </c>
      <c r="D21" s="88">
        <v>180</v>
      </c>
      <c r="E21" s="88">
        <v>77</v>
      </c>
      <c r="F21" s="88">
        <v>231</v>
      </c>
      <c r="G21" s="88">
        <v>9</v>
      </c>
      <c r="H21" s="88">
        <v>27</v>
      </c>
      <c r="I21" s="88">
        <v>8</v>
      </c>
      <c r="J21" s="88">
        <v>15</v>
      </c>
      <c r="K21" s="88">
        <v>154</v>
      </c>
      <c r="L21" s="88">
        <v>453</v>
      </c>
    </row>
    <row r="22" spans="1:12">
      <c r="A22" s="88">
        <v>18</v>
      </c>
      <c r="B22" s="88" t="s">
        <v>824</v>
      </c>
      <c r="C22" s="88" t="s">
        <v>31</v>
      </c>
      <c r="D22" s="88" t="s">
        <v>31</v>
      </c>
      <c r="E22" s="88" t="s">
        <v>31</v>
      </c>
      <c r="F22" s="88" t="s">
        <v>31</v>
      </c>
      <c r="G22" s="88" t="s">
        <v>31</v>
      </c>
      <c r="H22" s="88" t="s">
        <v>31</v>
      </c>
      <c r="I22" s="88" t="s">
        <v>31</v>
      </c>
      <c r="J22" s="88" t="s">
        <v>31</v>
      </c>
      <c r="K22" s="88" t="s">
        <v>31</v>
      </c>
      <c r="L22" s="88" t="s">
        <v>31</v>
      </c>
    </row>
    <row r="23" spans="1:12">
      <c r="A23" s="88">
        <v>19</v>
      </c>
      <c r="B23" s="88" t="s">
        <v>825</v>
      </c>
      <c r="C23" s="88" t="s">
        <v>31</v>
      </c>
      <c r="D23" s="88" t="s">
        <v>31</v>
      </c>
      <c r="E23" s="88" t="s">
        <v>31</v>
      </c>
      <c r="F23" s="88" t="s">
        <v>31</v>
      </c>
      <c r="G23" s="88" t="s">
        <v>31</v>
      </c>
      <c r="H23" s="88" t="s">
        <v>31</v>
      </c>
      <c r="I23" s="88" t="s">
        <v>31</v>
      </c>
      <c r="J23" s="88" t="s">
        <v>31</v>
      </c>
      <c r="K23" s="88" t="s">
        <v>31</v>
      </c>
      <c r="L23" s="88" t="s">
        <v>31</v>
      </c>
    </row>
    <row r="24" spans="1:12">
      <c r="A24" s="88">
        <v>20</v>
      </c>
      <c r="B24" s="88" t="s">
        <v>826</v>
      </c>
      <c r="C24" s="88">
        <v>32</v>
      </c>
      <c r="D24" s="88">
        <v>97</v>
      </c>
      <c r="E24" s="88">
        <v>44</v>
      </c>
      <c r="F24" s="88">
        <v>136</v>
      </c>
      <c r="G24" s="88" t="s">
        <v>31</v>
      </c>
      <c r="H24" s="88" t="s">
        <v>31</v>
      </c>
      <c r="I24" s="88" t="s">
        <v>31</v>
      </c>
      <c r="J24" s="88" t="s">
        <v>31</v>
      </c>
      <c r="K24" s="88">
        <v>76</v>
      </c>
      <c r="L24" s="88">
        <v>233</v>
      </c>
    </row>
    <row r="25" spans="1:12">
      <c r="A25" s="88">
        <v>21</v>
      </c>
      <c r="B25" s="88" t="s">
        <v>827</v>
      </c>
      <c r="C25" s="88" t="s">
        <v>31</v>
      </c>
      <c r="D25" s="88" t="s">
        <v>31</v>
      </c>
      <c r="E25" s="88" t="s">
        <v>31</v>
      </c>
      <c r="F25" s="88" t="s">
        <v>31</v>
      </c>
      <c r="G25" s="88" t="s">
        <v>31</v>
      </c>
      <c r="H25" s="88" t="s">
        <v>31</v>
      </c>
      <c r="I25" s="88" t="s">
        <v>31</v>
      </c>
      <c r="J25" s="88" t="s">
        <v>31</v>
      </c>
      <c r="K25" s="88" t="s">
        <v>31</v>
      </c>
      <c r="L25" s="88" t="s">
        <v>31</v>
      </c>
    </row>
    <row r="26" spans="1:12">
      <c r="A26" s="88">
        <v>22</v>
      </c>
      <c r="B26" s="88" t="s">
        <v>828</v>
      </c>
      <c r="C26" s="88">
        <v>79</v>
      </c>
      <c r="D26" s="88">
        <v>238</v>
      </c>
      <c r="E26" s="88">
        <v>48</v>
      </c>
      <c r="F26" s="88">
        <v>146</v>
      </c>
      <c r="G26" s="88">
        <v>20</v>
      </c>
      <c r="H26" s="88">
        <v>40</v>
      </c>
      <c r="I26" s="88">
        <v>6</v>
      </c>
      <c r="J26" s="88">
        <v>12</v>
      </c>
      <c r="K26" s="88">
        <v>153</v>
      </c>
      <c r="L26" s="88">
        <v>436</v>
      </c>
    </row>
    <row r="27" spans="1:12">
      <c r="A27" s="88">
        <v>23</v>
      </c>
      <c r="B27" s="88" t="s">
        <v>829</v>
      </c>
      <c r="C27" s="88" t="s">
        <v>31</v>
      </c>
      <c r="D27" s="88" t="s">
        <v>31</v>
      </c>
      <c r="E27" s="88" t="s">
        <v>31</v>
      </c>
      <c r="F27" s="88" t="s">
        <v>31</v>
      </c>
      <c r="G27" s="88" t="s">
        <v>31</v>
      </c>
      <c r="H27" s="88" t="s">
        <v>31</v>
      </c>
      <c r="I27" s="88" t="s">
        <v>31</v>
      </c>
      <c r="J27" s="88" t="s">
        <v>31</v>
      </c>
      <c r="K27" s="88" t="s">
        <v>31</v>
      </c>
      <c r="L27" s="88" t="s">
        <v>31</v>
      </c>
    </row>
    <row r="28" spans="1:12">
      <c r="A28" s="88">
        <v>24</v>
      </c>
      <c r="B28" s="88" t="s">
        <v>830</v>
      </c>
      <c r="C28" s="88">
        <v>45</v>
      </c>
      <c r="D28" s="88">
        <v>120</v>
      </c>
      <c r="E28" s="88">
        <v>80</v>
      </c>
      <c r="F28" s="88">
        <v>210</v>
      </c>
      <c r="G28" s="88">
        <v>4</v>
      </c>
      <c r="H28" s="88">
        <v>16</v>
      </c>
      <c r="I28" s="88">
        <v>2</v>
      </c>
      <c r="J28" s="88">
        <v>2</v>
      </c>
      <c r="K28" s="88">
        <v>131</v>
      </c>
      <c r="L28" s="88">
        <v>348</v>
      </c>
    </row>
    <row r="29" spans="1:12">
      <c r="A29" s="88">
        <v>25</v>
      </c>
      <c r="B29" s="88" t="s">
        <v>831</v>
      </c>
      <c r="C29" s="88">
        <v>36</v>
      </c>
      <c r="D29" s="88">
        <v>108</v>
      </c>
      <c r="E29" s="88">
        <v>29</v>
      </c>
      <c r="F29" s="88">
        <v>77</v>
      </c>
      <c r="G29" s="88">
        <v>1</v>
      </c>
      <c r="H29" s="88">
        <v>10</v>
      </c>
      <c r="I29" s="88" t="s">
        <v>31</v>
      </c>
      <c r="J29" s="88" t="s">
        <v>31</v>
      </c>
      <c r="K29" s="88">
        <v>66</v>
      </c>
      <c r="L29" s="88">
        <v>195</v>
      </c>
    </row>
    <row r="30" spans="1:12">
      <c r="A30" s="88">
        <v>26</v>
      </c>
      <c r="B30" s="88" t="s">
        <v>832</v>
      </c>
      <c r="C30" s="88" t="s">
        <v>31</v>
      </c>
      <c r="D30" s="88" t="s">
        <v>31</v>
      </c>
      <c r="E30" s="88" t="s">
        <v>31</v>
      </c>
      <c r="F30" s="88" t="s">
        <v>31</v>
      </c>
      <c r="G30" s="88" t="s">
        <v>31</v>
      </c>
      <c r="H30" s="88" t="s">
        <v>31</v>
      </c>
      <c r="I30" s="88" t="s">
        <v>31</v>
      </c>
      <c r="J30" s="88" t="s">
        <v>31</v>
      </c>
      <c r="K30" s="88" t="s">
        <v>31</v>
      </c>
      <c r="L30" s="88" t="s">
        <v>31</v>
      </c>
    </row>
    <row r="31" spans="1:12">
      <c r="A31" s="88">
        <v>27</v>
      </c>
      <c r="B31" s="88" t="s">
        <v>833</v>
      </c>
      <c r="C31" s="88">
        <v>65</v>
      </c>
      <c r="D31" s="88">
        <v>197</v>
      </c>
      <c r="E31" s="88">
        <v>86</v>
      </c>
      <c r="F31" s="88">
        <v>259</v>
      </c>
      <c r="G31" s="88">
        <v>5</v>
      </c>
      <c r="H31" s="88">
        <v>10</v>
      </c>
      <c r="I31" s="88">
        <v>4</v>
      </c>
      <c r="J31" s="88">
        <v>8</v>
      </c>
      <c r="K31" s="88">
        <v>160</v>
      </c>
      <c r="L31" s="88">
        <v>474</v>
      </c>
    </row>
    <row r="32" spans="1:12">
      <c r="A32" s="88">
        <v>28</v>
      </c>
      <c r="B32" s="88" t="s">
        <v>834</v>
      </c>
      <c r="C32" s="88" t="s">
        <v>31</v>
      </c>
      <c r="D32" s="88" t="s">
        <v>31</v>
      </c>
      <c r="E32" s="88" t="s">
        <v>31</v>
      </c>
      <c r="F32" s="88" t="s">
        <v>31</v>
      </c>
      <c r="G32" s="88" t="s">
        <v>31</v>
      </c>
      <c r="H32" s="88" t="s">
        <v>31</v>
      </c>
      <c r="I32" s="88" t="s">
        <v>31</v>
      </c>
      <c r="J32" s="88" t="s">
        <v>31</v>
      </c>
      <c r="K32" s="88" t="s">
        <v>31</v>
      </c>
      <c r="L32" s="88" t="s">
        <v>31</v>
      </c>
    </row>
    <row r="33" spans="1:12">
      <c r="A33" s="88">
        <v>29</v>
      </c>
      <c r="B33" s="88" t="s">
        <v>835</v>
      </c>
      <c r="C33" s="88">
        <v>27</v>
      </c>
      <c r="D33" s="88">
        <v>83</v>
      </c>
      <c r="E33" s="88">
        <v>23</v>
      </c>
      <c r="F33" s="88">
        <v>71</v>
      </c>
      <c r="G33" s="88">
        <v>4</v>
      </c>
      <c r="H33" s="88">
        <v>8</v>
      </c>
      <c r="I33" s="88">
        <v>4</v>
      </c>
      <c r="J33" s="88">
        <v>6</v>
      </c>
      <c r="K33" s="88">
        <v>58</v>
      </c>
      <c r="L33" s="88">
        <v>168</v>
      </c>
    </row>
    <row r="34" spans="1:12">
      <c r="A34" s="88">
        <v>30</v>
      </c>
      <c r="B34" s="88" t="s">
        <v>836</v>
      </c>
      <c r="C34" s="88">
        <v>342</v>
      </c>
      <c r="D34" s="88">
        <v>1026</v>
      </c>
      <c r="E34" s="88">
        <v>400</v>
      </c>
      <c r="F34" s="88">
        <v>1100</v>
      </c>
      <c r="G34" s="88">
        <v>16</v>
      </c>
      <c r="H34" s="88">
        <v>34</v>
      </c>
      <c r="I34" s="88">
        <v>9</v>
      </c>
      <c r="J34" s="88">
        <v>18</v>
      </c>
      <c r="K34" s="88">
        <v>767</v>
      </c>
      <c r="L34" s="88">
        <v>2178</v>
      </c>
    </row>
    <row r="35" spans="1:12">
      <c r="A35" s="88">
        <v>31</v>
      </c>
      <c r="B35" s="88" t="s">
        <v>837</v>
      </c>
      <c r="C35" s="88" t="s">
        <v>31</v>
      </c>
      <c r="D35" s="88" t="s">
        <v>31</v>
      </c>
      <c r="E35" s="88" t="s">
        <v>31</v>
      </c>
      <c r="F35" s="88" t="s">
        <v>31</v>
      </c>
      <c r="G35" s="88" t="s">
        <v>31</v>
      </c>
      <c r="H35" s="88" t="s">
        <v>31</v>
      </c>
      <c r="I35" s="88" t="s">
        <v>31</v>
      </c>
      <c r="J35" s="88" t="s">
        <v>31</v>
      </c>
      <c r="K35" s="88" t="s">
        <v>31</v>
      </c>
      <c r="L35" s="88" t="s">
        <v>31</v>
      </c>
    </row>
    <row r="36" spans="1:12" ht="24" customHeight="1">
      <c r="A36" s="125"/>
      <c r="B36" s="7" t="s">
        <v>6</v>
      </c>
      <c r="C36" s="126">
        <v>942</v>
      </c>
      <c r="D36" s="126">
        <v>2872</v>
      </c>
      <c r="E36" s="126">
        <v>1115</v>
      </c>
      <c r="F36" s="126">
        <v>3159</v>
      </c>
      <c r="G36" s="126">
        <v>97</v>
      </c>
      <c r="H36" s="126">
        <v>236</v>
      </c>
      <c r="I36" s="126">
        <v>63</v>
      </c>
      <c r="J36" s="126">
        <v>105</v>
      </c>
      <c r="K36" s="126">
        <v>2217</v>
      </c>
      <c r="L36" s="126">
        <v>6372</v>
      </c>
    </row>
    <row r="38" spans="1:12" s="101" customFormat="1">
      <c r="B38" s="127" t="s">
        <v>9</v>
      </c>
      <c r="C38" s="88">
        <f>C36/31</f>
        <v>30.387096774193548</v>
      </c>
      <c r="D38" s="120">
        <f t="shared" ref="D38:L38" si="0">D36/31</f>
        <v>92.645161290322577</v>
      </c>
      <c r="E38" s="88">
        <f t="shared" si="0"/>
        <v>35.967741935483872</v>
      </c>
      <c r="F38" s="121">
        <f t="shared" si="0"/>
        <v>101.90322580645162</v>
      </c>
      <c r="G38" s="88">
        <f t="shared" si="0"/>
        <v>3.129032258064516</v>
      </c>
      <c r="H38" s="122">
        <f t="shared" si="0"/>
        <v>7.612903225806452</v>
      </c>
      <c r="I38" s="88">
        <f t="shared" si="0"/>
        <v>2.032258064516129</v>
      </c>
      <c r="J38" s="128">
        <f t="shared" si="0"/>
        <v>3.3870967741935485</v>
      </c>
      <c r="K38" s="88">
        <f t="shared" si="0"/>
        <v>71.516129032258064</v>
      </c>
      <c r="L38" s="124">
        <f t="shared" si="0"/>
        <v>205.54838709677421</v>
      </c>
    </row>
  </sheetData>
  <mergeCells count="8"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" bottom="0" header="0.3" footer="0.3"/>
  <pageSetup orientation="landscape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2:L38"/>
  <sheetViews>
    <sheetView workbookViewId="0">
      <selection sqref="A1:L38"/>
    </sheetView>
  </sheetViews>
  <sheetFormatPr defaultRowHeight="15"/>
  <cols>
    <col min="1" max="1" width="6.85546875" customWidth="1"/>
    <col min="2" max="2" width="14.140625" customWidth="1"/>
    <col min="7" max="7" width="9.5703125" customWidth="1"/>
    <col min="8" max="8" width="8.28515625" customWidth="1"/>
  </cols>
  <sheetData>
    <row r="2" spans="1:12">
      <c r="A2" s="301" t="s">
        <v>838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88" t="s">
        <v>839</v>
      </c>
      <c r="C5" s="88">
        <v>9</v>
      </c>
      <c r="D5" s="88">
        <v>27</v>
      </c>
      <c r="E5" s="88">
        <v>24</v>
      </c>
      <c r="F5" s="88">
        <v>72</v>
      </c>
      <c r="G5" s="88">
        <v>6</v>
      </c>
      <c r="H5" s="88">
        <v>18</v>
      </c>
      <c r="I5" s="88">
        <v>1</v>
      </c>
      <c r="J5" s="88">
        <v>3</v>
      </c>
      <c r="K5" s="88">
        <f>SUM(C5,E5,G5,I5)</f>
        <v>40</v>
      </c>
      <c r="L5" s="88">
        <f>SUM(D5,F5,H5,J5)</f>
        <v>120</v>
      </c>
    </row>
    <row r="6" spans="1:12">
      <c r="A6" s="88">
        <v>2</v>
      </c>
      <c r="B6" s="88" t="s">
        <v>840</v>
      </c>
      <c r="C6" s="88" t="s">
        <v>31</v>
      </c>
      <c r="D6" s="88" t="s">
        <v>31</v>
      </c>
      <c r="E6" s="88" t="s">
        <v>31</v>
      </c>
      <c r="F6" s="88" t="s">
        <v>31</v>
      </c>
      <c r="G6" s="88" t="s">
        <v>31</v>
      </c>
      <c r="H6" s="88" t="s">
        <v>31</v>
      </c>
      <c r="I6" s="88" t="s">
        <v>31</v>
      </c>
      <c r="J6" s="88" t="s">
        <v>31</v>
      </c>
      <c r="K6" s="88" t="s">
        <v>31</v>
      </c>
      <c r="L6" s="88" t="s">
        <v>31</v>
      </c>
    </row>
    <row r="7" spans="1:12">
      <c r="A7" s="88">
        <v>3</v>
      </c>
      <c r="B7" s="88" t="s">
        <v>841</v>
      </c>
      <c r="C7" s="88">
        <v>21</v>
      </c>
      <c r="D7" s="88">
        <v>65</v>
      </c>
      <c r="E7" s="88">
        <v>46</v>
      </c>
      <c r="F7" s="88">
        <v>140</v>
      </c>
      <c r="G7" s="88">
        <v>7</v>
      </c>
      <c r="H7" s="88">
        <v>15</v>
      </c>
      <c r="I7" s="88">
        <v>2</v>
      </c>
      <c r="J7" s="88">
        <v>5</v>
      </c>
      <c r="K7" s="88">
        <v>76</v>
      </c>
      <c r="L7" s="88">
        <v>225</v>
      </c>
    </row>
    <row r="8" spans="1:12">
      <c r="A8" s="88">
        <v>4</v>
      </c>
      <c r="B8" s="88" t="s">
        <v>842</v>
      </c>
      <c r="C8" s="88" t="s">
        <v>31</v>
      </c>
      <c r="D8" s="88" t="s">
        <v>31</v>
      </c>
      <c r="E8" s="88" t="s">
        <v>31</v>
      </c>
      <c r="F8" s="88" t="s">
        <v>31</v>
      </c>
      <c r="G8" s="88" t="s">
        <v>31</v>
      </c>
      <c r="H8" s="88" t="s">
        <v>31</v>
      </c>
      <c r="I8" s="88" t="s">
        <v>31</v>
      </c>
      <c r="J8" s="88" t="s">
        <v>31</v>
      </c>
      <c r="K8" s="88" t="s">
        <v>31</v>
      </c>
      <c r="L8" s="88" t="s">
        <v>31</v>
      </c>
    </row>
    <row r="9" spans="1:12">
      <c r="A9" s="88">
        <v>5</v>
      </c>
      <c r="B9" s="88" t="s">
        <v>843</v>
      </c>
      <c r="C9" s="88" t="s">
        <v>31</v>
      </c>
      <c r="D9" s="88" t="s">
        <v>31</v>
      </c>
      <c r="E9" s="88" t="s">
        <v>31</v>
      </c>
      <c r="F9" s="88" t="s">
        <v>31</v>
      </c>
      <c r="G9" s="88" t="s">
        <v>31</v>
      </c>
      <c r="H9" s="88" t="s">
        <v>31</v>
      </c>
      <c r="I9" s="88" t="s">
        <v>31</v>
      </c>
      <c r="J9" s="88" t="s">
        <v>31</v>
      </c>
      <c r="K9" s="88" t="s">
        <v>31</v>
      </c>
      <c r="L9" s="88" t="s">
        <v>31</v>
      </c>
    </row>
    <row r="10" spans="1:12">
      <c r="A10" s="88">
        <v>6</v>
      </c>
      <c r="B10" s="88" t="s">
        <v>844</v>
      </c>
      <c r="C10" s="88" t="s">
        <v>31</v>
      </c>
      <c r="D10" s="88" t="s">
        <v>31</v>
      </c>
      <c r="E10" s="88" t="s">
        <v>31</v>
      </c>
      <c r="F10" s="88" t="s">
        <v>31</v>
      </c>
      <c r="G10" s="88" t="s">
        <v>31</v>
      </c>
      <c r="H10" s="88" t="s">
        <v>31</v>
      </c>
      <c r="I10" s="88" t="s">
        <v>31</v>
      </c>
      <c r="J10" s="88" t="s">
        <v>31</v>
      </c>
      <c r="K10" s="88" t="s">
        <v>31</v>
      </c>
      <c r="L10" s="88" t="s">
        <v>31</v>
      </c>
    </row>
    <row r="11" spans="1:12">
      <c r="A11" s="88">
        <v>7</v>
      </c>
      <c r="B11" s="88" t="s">
        <v>845</v>
      </c>
      <c r="C11" s="88">
        <v>47</v>
      </c>
      <c r="D11" s="88">
        <v>143</v>
      </c>
      <c r="E11" s="88">
        <v>63</v>
      </c>
      <c r="F11" s="88">
        <v>191</v>
      </c>
      <c r="G11" s="88">
        <v>12</v>
      </c>
      <c r="H11" s="88">
        <v>26</v>
      </c>
      <c r="I11" s="88">
        <v>7</v>
      </c>
      <c r="J11" s="88">
        <v>14</v>
      </c>
      <c r="K11" s="88">
        <v>129</v>
      </c>
      <c r="L11" s="88">
        <v>374</v>
      </c>
    </row>
    <row r="12" spans="1:12">
      <c r="A12" s="88">
        <v>8</v>
      </c>
      <c r="B12" s="88" t="s">
        <v>846</v>
      </c>
      <c r="C12" s="88">
        <v>42</v>
      </c>
      <c r="D12" s="88">
        <v>129</v>
      </c>
      <c r="E12" s="88">
        <v>37</v>
      </c>
      <c r="F12" s="88">
        <v>114</v>
      </c>
      <c r="G12" s="88">
        <v>6</v>
      </c>
      <c r="H12" s="88">
        <v>15</v>
      </c>
      <c r="I12" s="88">
        <v>5</v>
      </c>
      <c r="J12" s="88">
        <v>10</v>
      </c>
      <c r="K12" s="88">
        <v>90</v>
      </c>
      <c r="L12" s="88">
        <v>268</v>
      </c>
    </row>
    <row r="13" spans="1:12">
      <c r="A13" s="88">
        <v>9</v>
      </c>
      <c r="B13" s="88" t="s">
        <v>847</v>
      </c>
      <c r="C13" s="88" t="s">
        <v>31</v>
      </c>
      <c r="D13" s="88" t="s">
        <v>31</v>
      </c>
      <c r="E13" s="88" t="s">
        <v>31</v>
      </c>
      <c r="F13" s="88" t="s">
        <v>31</v>
      </c>
      <c r="G13" s="88" t="s">
        <v>31</v>
      </c>
      <c r="H13" s="88" t="s">
        <v>31</v>
      </c>
      <c r="I13" s="88" t="s">
        <v>31</v>
      </c>
      <c r="J13" s="88" t="s">
        <v>31</v>
      </c>
      <c r="K13" s="88" t="s">
        <v>31</v>
      </c>
      <c r="L13" s="88" t="s">
        <v>31</v>
      </c>
    </row>
    <row r="14" spans="1:12">
      <c r="A14" s="88">
        <v>10</v>
      </c>
      <c r="B14" s="88" t="s">
        <v>848</v>
      </c>
      <c r="C14" s="88" t="s">
        <v>31</v>
      </c>
      <c r="D14" s="88" t="s">
        <v>31</v>
      </c>
      <c r="E14" s="88" t="s">
        <v>31</v>
      </c>
      <c r="F14" s="88" t="s">
        <v>31</v>
      </c>
      <c r="G14" s="88" t="s">
        <v>31</v>
      </c>
      <c r="H14" s="88" t="s">
        <v>31</v>
      </c>
      <c r="I14" s="88" t="s">
        <v>31</v>
      </c>
      <c r="J14" s="88" t="s">
        <v>31</v>
      </c>
      <c r="K14" s="88" t="s">
        <v>31</v>
      </c>
      <c r="L14" s="88" t="s">
        <v>31</v>
      </c>
    </row>
    <row r="15" spans="1:12">
      <c r="A15" s="88">
        <v>11</v>
      </c>
      <c r="B15" s="88" t="s">
        <v>849</v>
      </c>
      <c r="C15" s="88">
        <v>75</v>
      </c>
      <c r="D15" s="88">
        <v>227</v>
      </c>
      <c r="E15" s="88">
        <v>100</v>
      </c>
      <c r="F15" s="88">
        <v>303</v>
      </c>
      <c r="G15" s="88">
        <v>7</v>
      </c>
      <c r="H15" s="88">
        <v>14</v>
      </c>
      <c r="I15" s="88">
        <v>3</v>
      </c>
      <c r="J15" s="88">
        <v>5</v>
      </c>
      <c r="K15" s="88">
        <v>185</v>
      </c>
      <c r="L15" s="88">
        <v>549</v>
      </c>
    </row>
    <row r="16" spans="1:12">
      <c r="A16" s="88">
        <v>12</v>
      </c>
      <c r="B16" s="88" t="s">
        <v>850</v>
      </c>
      <c r="C16" s="88" t="s">
        <v>31</v>
      </c>
      <c r="D16" s="88" t="s">
        <v>31</v>
      </c>
      <c r="E16" s="88" t="s">
        <v>31</v>
      </c>
      <c r="F16" s="88" t="s">
        <v>31</v>
      </c>
      <c r="G16" s="88" t="s">
        <v>31</v>
      </c>
      <c r="H16" s="88" t="s">
        <v>31</v>
      </c>
      <c r="I16" s="88" t="s">
        <v>31</v>
      </c>
      <c r="J16" s="88" t="s">
        <v>31</v>
      </c>
      <c r="K16" s="88" t="s">
        <v>31</v>
      </c>
      <c r="L16" s="88" t="s">
        <v>31</v>
      </c>
    </row>
    <row r="17" spans="1:12">
      <c r="A17" s="88">
        <v>13</v>
      </c>
      <c r="B17" s="88" t="s">
        <v>851</v>
      </c>
      <c r="C17" s="88">
        <v>60</v>
      </c>
      <c r="D17" s="88">
        <v>183</v>
      </c>
      <c r="E17" s="88">
        <v>70</v>
      </c>
      <c r="F17" s="88">
        <v>211</v>
      </c>
      <c r="G17" s="88">
        <v>7</v>
      </c>
      <c r="H17" s="88">
        <v>14</v>
      </c>
      <c r="I17" s="88">
        <v>4</v>
      </c>
      <c r="J17" s="88">
        <v>7</v>
      </c>
      <c r="K17" s="88">
        <v>141</v>
      </c>
      <c r="L17" s="88">
        <v>415</v>
      </c>
    </row>
    <row r="18" spans="1:12">
      <c r="A18" s="88">
        <v>14</v>
      </c>
      <c r="B18" s="88" t="s">
        <v>852</v>
      </c>
      <c r="C18" s="88">
        <v>56</v>
      </c>
      <c r="D18" s="88">
        <v>142</v>
      </c>
      <c r="E18" s="88">
        <v>78</v>
      </c>
      <c r="F18" s="88">
        <v>198</v>
      </c>
      <c r="G18" s="88" t="s">
        <v>31</v>
      </c>
      <c r="H18" s="88" t="s">
        <v>31</v>
      </c>
      <c r="I18" s="88" t="s">
        <v>31</v>
      </c>
      <c r="J18" s="88" t="s">
        <v>31</v>
      </c>
      <c r="K18" s="88">
        <v>134</v>
      </c>
      <c r="L18" s="88">
        <v>340</v>
      </c>
    </row>
    <row r="19" spans="1:12">
      <c r="A19" s="88">
        <v>15</v>
      </c>
      <c r="B19" s="88" t="s">
        <v>853</v>
      </c>
      <c r="C19" s="88" t="s">
        <v>31</v>
      </c>
      <c r="D19" s="88" t="s">
        <v>31</v>
      </c>
      <c r="E19" s="88" t="s">
        <v>31</v>
      </c>
      <c r="F19" s="88" t="s">
        <v>31</v>
      </c>
      <c r="G19" s="88" t="s">
        <v>31</v>
      </c>
      <c r="H19" s="88" t="s">
        <v>31</v>
      </c>
      <c r="I19" s="88" t="s">
        <v>31</v>
      </c>
      <c r="J19" s="88" t="s">
        <v>31</v>
      </c>
      <c r="K19" s="88" t="s">
        <v>31</v>
      </c>
      <c r="L19" s="88" t="s">
        <v>31</v>
      </c>
    </row>
    <row r="20" spans="1:12">
      <c r="A20" s="88">
        <v>16</v>
      </c>
      <c r="B20" s="88" t="s">
        <v>854</v>
      </c>
      <c r="C20" s="88">
        <v>42</v>
      </c>
      <c r="D20" s="88">
        <v>252</v>
      </c>
      <c r="E20" s="88">
        <v>62</v>
      </c>
      <c r="F20" s="88">
        <v>186</v>
      </c>
      <c r="G20" s="88">
        <v>14</v>
      </c>
      <c r="H20" s="88">
        <v>42</v>
      </c>
      <c r="I20" s="88">
        <v>4</v>
      </c>
      <c r="J20" s="88">
        <v>12</v>
      </c>
      <c r="K20" s="88">
        <v>122</v>
      </c>
      <c r="L20" s="88">
        <v>492</v>
      </c>
    </row>
    <row r="21" spans="1:12">
      <c r="A21" s="88">
        <v>17</v>
      </c>
      <c r="B21" s="88" t="s">
        <v>855</v>
      </c>
      <c r="C21" s="88" t="s">
        <v>31</v>
      </c>
      <c r="D21" s="88" t="s">
        <v>31</v>
      </c>
      <c r="E21" s="88" t="s">
        <v>31</v>
      </c>
      <c r="F21" s="88" t="s">
        <v>31</v>
      </c>
      <c r="G21" s="88" t="s">
        <v>31</v>
      </c>
      <c r="H21" s="88" t="s">
        <v>31</v>
      </c>
      <c r="I21" s="88" t="s">
        <v>31</v>
      </c>
      <c r="J21" s="88" t="s">
        <v>31</v>
      </c>
      <c r="K21" s="88" t="s">
        <v>31</v>
      </c>
      <c r="L21" s="88" t="s">
        <v>31</v>
      </c>
    </row>
    <row r="22" spans="1:12">
      <c r="A22" s="88">
        <v>18</v>
      </c>
      <c r="B22" s="88" t="s">
        <v>856</v>
      </c>
      <c r="C22" s="88" t="s">
        <v>31</v>
      </c>
      <c r="D22" s="88" t="s">
        <v>31</v>
      </c>
      <c r="E22" s="88" t="s">
        <v>31</v>
      </c>
      <c r="F22" s="88" t="s">
        <v>31</v>
      </c>
      <c r="G22" s="88" t="s">
        <v>31</v>
      </c>
      <c r="H22" s="88" t="s">
        <v>31</v>
      </c>
      <c r="I22" s="88" t="s">
        <v>31</v>
      </c>
      <c r="J22" s="88" t="s">
        <v>31</v>
      </c>
      <c r="K22" s="88" t="s">
        <v>31</v>
      </c>
      <c r="L22" s="88" t="s">
        <v>31</v>
      </c>
    </row>
    <row r="23" spans="1:12">
      <c r="A23" s="88">
        <v>19</v>
      </c>
      <c r="B23" s="88" t="s">
        <v>857</v>
      </c>
      <c r="C23" s="88">
        <v>34</v>
      </c>
      <c r="D23" s="88">
        <v>104</v>
      </c>
      <c r="E23" s="88">
        <v>30</v>
      </c>
      <c r="F23" s="88">
        <v>93</v>
      </c>
      <c r="G23" s="88">
        <v>6</v>
      </c>
      <c r="H23" s="88">
        <v>11</v>
      </c>
      <c r="I23" s="88">
        <v>10</v>
      </c>
      <c r="J23" s="88">
        <v>10</v>
      </c>
      <c r="K23" s="88">
        <v>80</v>
      </c>
      <c r="L23" s="88">
        <v>218</v>
      </c>
    </row>
    <row r="24" spans="1:12">
      <c r="A24" s="88">
        <v>20</v>
      </c>
      <c r="B24" s="88" t="s">
        <v>858</v>
      </c>
      <c r="C24" s="88" t="s">
        <v>31</v>
      </c>
      <c r="D24" s="88" t="s">
        <v>31</v>
      </c>
      <c r="E24" s="88" t="s">
        <v>31</v>
      </c>
      <c r="F24" s="88" t="s">
        <v>31</v>
      </c>
      <c r="G24" s="88" t="s">
        <v>31</v>
      </c>
      <c r="H24" s="88" t="s">
        <v>31</v>
      </c>
      <c r="I24" s="88" t="s">
        <v>31</v>
      </c>
      <c r="J24" s="88" t="s">
        <v>31</v>
      </c>
      <c r="K24" s="88" t="s">
        <v>31</v>
      </c>
      <c r="L24" s="88" t="s">
        <v>31</v>
      </c>
    </row>
    <row r="25" spans="1:12">
      <c r="A25" s="88">
        <v>21</v>
      </c>
      <c r="B25" s="88" t="s">
        <v>859</v>
      </c>
      <c r="C25" s="88">
        <v>56</v>
      </c>
      <c r="D25" s="88">
        <v>170</v>
      </c>
      <c r="E25" s="88">
        <v>64</v>
      </c>
      <c r="F25" s="88">
        <v>195</v>
      </c>
      <c r="G25" s="88">
        <v>7</v>
      </c>
      <c r="H25" s="88">
        <v>16</v>
      </c>
      <c r="I25" s="88">
        <v>2</v>
      </c>
      <c r="J25" s="88">
        <v>4</v>
      </c>
      <c r="K25" s="88">
        <v>129</v>
      </c>
      <c r="L25" s="88">
        <v>385</v>
      </c>
    </row>
    <row r="26" spans="1:12">
      <c r="A26" s="88">
        <v>22</v>
      </c>
      <c r="B26" s="88" t="s">
        <v>860</v>
      </c>
      <c r="C26" s="88" t="s">
        <v>31</v>
      </c>
      <c r="D26" s="88" t="s">
        <v>31</v>
      </c>
      <c r="E26" s="88" t="s">
        <v>31</v>
      </c>
      <c r="F26" s="88" t="s">
        <v>31</v>
      </c>
      <c r="G26" s="88" t="s">
        <v>31</v>
      </c>
      <c r="H26" s="88" t="s">
        <v>31</v>
      </c>
      <c r="I26" s="88" t="s">
        <v>31</v>
      </c>
      <c r="J26" s="88" t="s">
        <v>31</v>
      </c>
      <c r="K26" s="88" t="s">
        <v>31</v>
      </c>
      <c r="L26" s="88" t="s">
        <v>31</v>
      </c>
    </row>
    <row r="27" spans="1:12">
      <c r="A27" s="88">
        <v>23</v>
      </c>
      <c r="B27" s="88" t="s">
        <v>861</v>
      </c>
      <c r="C27" s="88">
        <v>67</v>
      </c>
      <c r="D27" s="88">
        <v>204</v>
      </c>
      <c r="E27" s="88">
        <v>42</v>
      </c>
      <c r="F27" s="88">
        <v>128</v>
      </c>
      <c r="G27" s="88">
        <v>4</v>
      </c>
      <c r="H27" s="88">
        <v>9</v>
      </c>
      <c r="I27" s="88">
        <v>4</v>
      </c>
      <c r="J27" s="88">
        <v>7</v>
      </c>
      <c r="K27" s="88">
        <v>117</v>
      </c>
      <c r="L27" s="88">
        <v>348</v>
      </c>
    </row>
    <row r="28" spans="1:12">
      <c r="A28" s="88">
        <v>24</v>
      </c>
      <c r="B28" s="88" t="s">
        <v>862</v>
      </c>
      <c r="C28" s="88" t="s">
        <v>31</v>
      </c>
      <c r="D28" s="88" t="s">
        <v>31</v>
      </c>
      <c r="E28" s="88" t="s">
        <v>31</v>
      </c>
      <c r="F28" s="88" t="s">
        <v>31</v>
      </c>
      <c r="G28" s="88" t="s">
        <v>31</v>
      </c>
      <c r="H28" s="88" t="s">
        <v>31</v>
      </c>
      <c r="I28" s="88" t="s">
        <v>31</v>
      </c>
      <c r="J28" s="88" t="s">
        <v>31</v>
      </c>
      <c r="K28" s="88" t="s">
        <v>31</v>
      </c>
      <c r="L28" s="88" t="s">
        <v>31</v>
      </c>
    </row>
    <row r="29" spans="1:12">
      <c r="A29" s="88">
        <v>25</v>
      </c>
      <c r="B29" s="88" t="s">
        <v>863</v>
      </c>
      <c r="C29" s="88">
        <v>50</v>
      </c>
      <c r="D29" s="88">
        <v>153</v>
      </c>
      <c r="E29" s="88">
        <v>70</v>
      </c>
      <c r="F29" s="88">
        <v>213</v>
      </c>
      <c r="G29" s="88">
        <v>6</v>
      </c>
      <c r="H29" s="88">
        <v>14</v>
      </c>
      <c r="I29" s="88">
        <v>4</v>
      </c>
      <c r="J29" s="88">
        <v>7</v>
      </c>
      <c r="K29" s="88">
        <v>130</v>
      </c>
      <c r="L29" s="88">
        <v>387</v>
      </c>
    </row>
    <row r="30" spans="1:12">
      <c r="A30" s="88">
        <v>26</v>
      </c>
      <c r="B30" s="88" t="s">
        <v>864</v>
      </c>
      <c r="C30" s="88" t="s">
        <v>31</v>
      </c>
      <c r="D30" s="88" t="s">
        <v>31</v>
      </c>
      <c r="E30" s="88" t="s">
        <v>31</v>
      </c>
      <c r="F30" s="88" t="s">
        <v>31</v>
      </c>
      <c r="G30" s="88" t="s">
        <v>31</v>
      </c>
      <c r="H30" s="88" t="s">
        <v>31</v>
      </c>
      <c r="I30" s="88" t="s">
        <v>31</v>
      </c>
      <c r="J30" s="88" t="s">
        <v>31</v>
      </c>
      <c r="K30" s="88" t="s">
        <v>31</v>
      </c>
      <c r="L30" s="88" t="s">
        <v>31</v>
      </c>
    </row>
    <row r="31" spans="1:12">
      <c r="A31" s="88">
        <v>27</v>
      </c>
      <c r="B31" s="88" t="s">
        <v>865</v>
      </c>
      <c r="C31" s="88">
        <v>42</v>
      </c>
      <c r="D31" s="88">
        <v>122</v>
      </c>
      <c r="E31" s="88">
        <v>56</v>
      </c>
      <c r="F31" s="88">
        <v>169</v>
      </c>
      <c r="G31" s="88">
        <v>1</v>
      </c>
      <c r="H31" s="88">
        <v>4</v>
      </c>
      <c r="I31" s="88">
        <v>1</v>
      </c>
      <c r="J31" s="88">
        <v>2</v>
      </c>
      <c r="K31" s="88">
        <v>100</v>
      </c>
      <c r="L31" s="88">
        <v>297</v>
      </c>
    </row>
    <row r="32" spans="1:12">
      <c r="A32" s="88">
        <v>28</v>
      </c>
      <c r="B32" s="88" t="s">
        <v>866</v>
      </c>
      <c r="C32" s="88" t="s">
        <v>31</v>
      </c>
      <c r="D32" s="88" t="s">
        <v>31</v>
      </c>
      <c r="E32" s="88" t="s">
        <v>31</v>
      </c>
      <c r="F32" s="88" t="s">
        <v>31</v>
      </c>
      <c r="G32" s="88" t="s">
        <v>31</v>
      </c>
      <c r="H32" s="88" t="s">
        <v>31</v>
      </c>
      <c r="I32" s="88" t="s">
        <v>31</v>
      </c>
      <c r="J32" s="88" t="s">
        <v>31</v>
      </c>
      <c r="K32" s="88" t="s">
        <v>31</v>
      </c>
      <c r="L32" s="88" t="s">
        <v>31</v>
      </c>
    </row>
    <row r="33" spans="1:12">
      <c r="A33" s="88">
        <v>29</v>
      </c>
      <c r="B33" s="88" t="s">
        <v>867</v>
      </c>
      <c r="C33" s="88">
        <v>78</v>
      </c>
      <c r="D33" s="88">
        <v>195</v>
      </c>
      <c r="E33" s="88">
        <v>75</v>
      </c>
      <c r="F33" s="88">
        <v>180</v>
      </c>
      <c r="G33" s="88">
        <v>8</v>
      </c>
      <c r="H33" s="88">
        <v>40</v>
      </c>
      <c r="I33" s="88">
        <v>3</v>
      </c>
      <c r="J33" s="88">
        <v>3</v>
      </c>
      <c r="K33" s="88">
        <v>164</v>
      </c>
      <c r="L33" s="88">
        <v>418</v>
      </c>
    </row>
    <row r="34" spans="1:12">
      <c r="A34" s="88">
        <v>30</v>
      </c>
      <c r="B34" s="88" t="s">
        <v>868</v>
      </c>
      <c r="C34" s="88" t="s">
        <v>31</v>
      </c>
      <c r="D34" s="88" t="s">
        <v>31</v>
      </c>
      <c r="E34" s="88" t="s">
        <v>31</v>
      </c>
      <c r="F34" s="88" t="s">
        <v>31</v>
      </c>
      <c r="G34" s="88" t="s">
        <v>31</v>
      </c>
      <c r="H34" s="88" t="s">
        <v>31</v>
      </c>
      <c r="I34" s="88" t="s">
        <v>31</v>
      </c>
      <c r="J34" s="88" t="s">
        <v>31</v>
      </c>
      <c r="K34" s="88" t="s">
        <v>31</v>
      </c>
      <c r="L34" s="88" t="s">
        <v>31</v>
      </c>
    </row>
    <row r="35" spans="1:12">
      <c r="A35" s="88">
        <v>31</v>
      </c>
      <c r="B35" s="88" t="s">
        <v>869</v>
      </c>
      <c r="C35" s="88">
        <v>50</v>
      </c>
      <c r="D35" s="88">
        <v>153</v>
      </c>
      <c r="E35" s="88">
        <v>80</v>
      </c>
      <c r="F35" s="88">
        <v>245</v>
      </c>
      <c r="G35" s="88">
        <v>9</v>
      </c>
      <c r="H35" s="88">
        <v>18</v>
      </c>
      <c r="I35" s="88">
        <v>7</v>
      </c>
      <c r="J35" s="88">
        <v>11</v>
      </c>
      <c r="K35" s="88">
        <v>146</v>
      </c>
      <c r="L35" s="88">
        <v>427</v>
      </c>
    </row>
    <row r="36" spans="1:12" ht="24" customHeight="1">
      <c r="A36" s="125"/>
      <c r="B36" s="7" t="s">
        <v>6</v>
      </c>
      <c r="C36" s="126">
        <f t="shared" ref="C36:L36" si="0">SUM(C5:C35)</f>
        <v>729</v>
      </c>
      <c r="D36" s="126">
        <f t="shared" si="0"/>
        <v>2269</v>
      </c>
      <c r="E36" s="126">
        <f t="shared" si="0"/>
        <v>897</v>
      </c>
      <c r="F36" s="126">
        <f t="shared" si="0"/>
        <v>2638</v>
      </c>
      <c r="G36" s="126">
        <f t="shared" si="0"/>
        <v>100</v>
      </c>
      <c r="H36" s="126">
        <f t="shared" si="0"/>
        <v>256</v>
      </c>
      <c r="I36" s="126">
        <f t="shared" si="0"/>
        <v>57</v>
      </c>
      <c r="J36" s="126">
        <f t="shared" si="0"/>
        <v>100</v>
      </c>
      <c r="K36" s="126">
        <f t="shared" si="0"/>
        <v>1783</v>
      </c>
      <c r="L36" s="126">
        <f t="shared" si="0"/>
        <v>5263</v>
      </c>
    </row>
    <row r="38" spans="1:12" s="101" customFormat="1">
      <c r="B38" s="127" t="s">
        <v>9</v>
      </c>
      <c r="C38" s="88">
        <f>C36/31</f>
        <v>23.516129032258064</v>
      </c>
      <c r="D38" s="120">
        <f t="shared" ref="D38:L38" si="1">D36/31</f>
        <v>73.193548387096769</v>
      </c>
      <c r="E38" s="88">
        <f t="shared" si="1"/>
        <v>28.93548387096774</v>
      </c>
      <c r="F38" s="121">
        <f t="shared" si="1"/>
        <v>85.096774193548384</v>
      </c>
      <c r="G38" s="88">
        <f t="shared" si="1"/>
        <v>3.225806451612903</v>
      </c>
      <c r="H38" s="122">
        <f t="shared" si="1"/>
        <v>8.258064516129032</v>
      </c>
      <c r="I38" s="88">
        <f t="shared" si="1"/>
        <v>1.8387096774193548</v>
      </c>
      <c r="J38" s="128">
        <f t="shared" si="1"/>
        <v>3.225806451612903</v>
      </c>
      <c r="K38" s="88">
        <f t="shared" si="1"/>
        <v>57.516129032258064</v>
      </c>
      <c r="L38" s="124">
        <f t="shared" si="1"/>
        <v>169.7741935483871</v>
      </c>
    </row>
  </sheetData>
  <mergeCells count="8"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25" bottom="0" header="0.3" footer="0.3"/>
  <pageSetup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2:L35"/>
  <sheetViews>
    <sheetView workbookViewId="0">
      <selection sqref="A1:L35"/>
    </sheetView>
  </sheetViews>
  <sheetFormatPr defaultRowHeight="15"/>
  <cols>
    <col min="1" max="1" width="6.85546875" customWidth="1"/>
    <col min="2" max="2" width="14.140625" customWidth="1"/>
    <col min="7" max="7" width="9.5703125" customWidth="1"/>
    <col min="8" max="8" width="8.28515625" customWidth="1"/>
  </cols>
  <sheetData>
    <row r="2" spans="1:12">
      <c r="A2" s="301" t="s">
        <v>872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36" t="s">
        <v>2</v>
      </c>
      <c r="D3" s="337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88" t="s">
        <v>873</v>
      </c>
      <c r="C5" s="88">
        <v>69</v>
      </c>
      <c r="D5" s="88">
        <v>209</v>
      </c>
      <c r="E5" s="88">
        <v>94</v>
      </c>
      <c r="F5" s="88">
        <v>285</v>
      </c>
      <c r="G5" s="88">
        <v>7</v>
      </c>
      <c r="H5" s="88">
        <v>14</v>
      </c>
      <c r="I5" s="88">
        <v>3</v>
      </c>
      <c r="J5" s="88">
        <v>6</v>
      </c>
      <c r="K5" s="88">
        <f>SUM(C5,G5,E5,I5)</f>
        <v>173</v>
      </c>
      <c r="L5" s="88">
        <f>SUM(D5,H5,F5,J5)</f>
        <v>514</v>
      </c>
    </row>
    <row r="6" spans="1:12">
      <c r="A6" s="88">
        <v>2</v>
      </c>
      <c r="B6" s="88" t="s">
        <v>874</v>
      </c>
      <c r="C6" s="88" t="s">
        <v>31</v>
      </c>
      <c r="D6" s="88" t="s">
        <v>31</v>
      </c>
      <c r="E6" s="88" t="s">
        <v>31</v>
      </c>
      <c r="F6" s="88" t="s">
        <v>31</v>
      </c>
      <c r="G6" s="88" t="s">
        <v>31</v>
      </c>
      <c r="H6" s="88" t="s">
        <v>31</v>
      </c>
      <c r="I6" s="88" t="s">
        <v>31</v>
      </c>
      <c r="J6" s="88" t="s">
        <v>31</v>
      </c>
      <c r="K6" s="88" t="s">
        <v>31</v>
      </c>
      <c r="L6" s="88" t="s">
        <v>31</v>
      </c>
    </row>
    <row r="7" spans="1:12">
      <c r="A7" s="88">
        <v>3</v>
      </c>
      <c r="B7" s="88" t="s">
        <v>875</v>
      </c>
      <c r="C7" s="88" t="s">
        <v>31</v>
      </c>
      <c r="D7" s="88" t="s">
        <v>31</v>
      </c>
      <c r="E7" s="88" t="s">
        <v>31</v>
      </c>
      <c r="F7" s="88" t="s">
        <v>31</v>
      </c>
      <c r="G7" s="88" t="s">
        <v>31</v>
      </c>
      <c r="H7" s="88" t="s">
        <v>31</v>
      </c>
      <c r="I7" s="88" t="s">
        <v>31</v>
      </c>
      <c r="J7" s="88" t="s">
        <v>31</v>
      </c>
      <c r="K7" s="88" t="s">
        <v>31</v>
      </c>
      <c r="L7" s="88" t="s">
        <v>31</v>
      </c>
    </row>
    <row r="8" spans="1:12">
      <c r="A8" s="88">
        <v>4</v>
      </c>
      <c r="B8" s="88" t="s">
        <v>876</v>
      </c>
      <c r="C8" s="88">
        <v>42</v>
      </c>
      <c r="D8" s="88">
        <v>127</v>
      </c>
      <c r="E8" s="88">
        <v>60</v>
      </c>
      <c r="F8" s="88">
        <v>183</v>
      </c>
      <c r="G8" s="88">
        <v>3</v>
      </c>
      <c r="H8" s="88">
        <v>8</v>
      </c>
      <c r="I8" s="88" t="s">
        <v>31</v>
      </c>
      <c r="J8" s="88" t="s">
        <v>31</v>
      </c>
      <c r="K8" s="88">
        <v>105</v>
      </c>
      <c r="L8" s="88">
        <f>SUM(D8,H8,F8,J8)</f>
        <v>318</v>
      </c>
    </row>
    <row r="9" spans="1:12">
      <c r="A9" s="88">
        <v>5</v>
      </c>
      <c r="B9" s="88" t="s">
        <v>877</v>
      </c>
      <c r="C9" s="88" t="s">
        <v>31</v>
      </c>
      <c r="D9" s="88" t="s">
        <v>31</v>
      </c>
      <c r="E9" s="88" t="s">
        <v>31</v>
      </c>
      <c r="F9" s="88" t="s">
        <v>31</v>
      </c>
      <c r="G9" s="88" t="s">
        <v>31</v>
      </c>
      <c r="H9" s="88" t="s">
        <v>31</v>
      </c>
      <c r="I9" s="88" t="s">
        <v>31</v>
      </c>
      <c r="J9" s="88" t="s">
        <v>31</v>
      </c>
      <c r="K9" s="88" t="s">
        <v>31</v>
      </c>
      <c r="L9" s="88" t="s">
        <v>31</v>
      </c>
    </row>
    <row r="10" spans="1:12">
      <c r="A10" s="88">
        <v>6</v>
      </c>
      <c r="B10" s="88" t="s">
        <v>878</v>
      </c>
      <c r="C10" s="88">
        <v>48</v>
      </c>
      <c r="D10" s="88">
        <v>145</v>
      </c>
      <c r="E10" s="88">
        <v>55</v>
      </c>
      <c r="F10" s="88">
        <v>167</v>
      </c>
      <c r="G10" s="88">
        <v>5</v>
      </c>
      <c r="H10" s="88">
        <v>10</v>
      </c>
      <c r="I10" s="88">
        <v>7</v>
      </c>
      <c r="J10" s="88">
        <v>8</v>
      </c>
      <c r="K10" s="88">
        <v>115</v>
      </c>
      <c r="L10" s="88">
        <f>SUM(D10,H10,F10,J10)</f>
        <v>330</v>
      </c>
    </row>
    <row r="11" spans="1:12">
      <c r="A11" s="88">
        <v>7</v>
      </c>
      <c r="B11" s="88" t="s">
        <v>879</v>
      </c>
      <c r="C11" s="88" t="s">
        <v>31</v>
      </c>
      <c r="D11" s="88" t="s">
        <v>31</v>
      </c>
      <c r="E11" s="88" t="s">
        <v>31</v>
      </c>
      <c r="F11" s="88" t="s">
        <v>31</v>
      </c>
      <c r="G11" s="88" t="s">
        <v>31</v>
      </c>
      <c r="H11" s="88" t="s">
        <v>31</v>
      </c>
      <c r="I11" s="88" t="s">
        <v>31</v>
      </c>
      <c r="J11" s="88" t="s">
        <v>31</v>
      </c>
      <c r="K11" s="88" t="s">
        <v>31</v>
      </c>
      <c r="L11" s="88" t="s">
        <v>31</v>
      </c>
    </row>
    <row r="12" spans="1:12">
      <c r="A12" s="88">
        <v>8</v>
      </c>
      <c r="B12" s="88" t="s">
        <v>880</v>
      </c>
      <c r="C12" s="88">
        <v>90</v>
      </c>
      <c r="D12" s="88">
        <v>272</v>
      </c>
      <c r="E12" s="88">
        <v>94</v>
      </c>
      <c r="F12" s="88">
        <v>285</v>
      </c>
      <c r="G12" s="88">
        <v>11</v>
      </c>
      <c r="H12" s="88">
        <v>22</v>
      </c>
      <c r="I12" s="88">
        <v>4</v>
      </c>
      <c r="J12" s="88">
        <v>8</v>
      </c>
      <c r="K12" s="88">
        <f>SUM(C12,G12,E12,I12)</f>
        <v>199</v>
      </c>
      <c r="L12" s="88">
        <f>SUM(D12,H12,F12,J12)</f>
        <v>587</v>
      </c>
    </row>
    <row r="13" spans="1:12">
      <c r="A13" s="88">
        <v>9</v>
      </c>
      <c r="B13" s="88" t="s">
        <v>881</v>
      </c>
      <c r="C13" s="88" t="s">
        <v>31</v>
      </c>
      <c r="D13" s="88" t="s">
        <v>31</v>
      </c>
      <c r="E13" s="88" t="s">
        <v>31</v>
      </c>
      <c r="F13" s="88" t="s">
        <v>31</v>
      </c>
      <c r="G13" s="88" t="s">
        <v>31</v>
      </c>
      <c r="H13" s="88" t="s">
        <v>31</v>
      </c>
      <c r="I13" s="88" t="s">
        <v>31</v>
      </c>
      <c r="J13" s="88" t="s">
        <v>31</v>
      </c>
      <c r="K13" s="88" t="s">
        <v>31</v>
      </c>
      <c r="L13" s="88" t="s">
        <v>31</v>
      </c>
    </row>
    <row r="14" spans="1:12">
      <c r="A14" s="88">
        <v>10</v>
      </c>
      <c r="B14" s="88" t="s">
        <v>882</v>
      </c>
      <c r="C14" s="88" t="s">
        <v>31</v>
      </c>
      <c r="D14" s="88" t="s">
        <v>31</v>
      </c>
      <c r="E14" s="88" t="s">
        <v>31</v>
      </c>
      <c r="F14" s="88" t="s">
        <v>31</v>
      </c>
      <c r="G14" s="88" t="s">
        <v>31</v>
      </c>
      <c r="H14" s="88" t="s">
        <v>31</v>
      </c>
      <c r="I14" s="88" t="s">
        <v>31</v>
      </c>
      <c r="J14" s="88" t="s">
        <v>31</v>
      </c>
      <c r="K14" s="88" t="s">
        <v>31</v>
      </c>
      <c r="L14" s="88" t="s">
        <v>31</v>
      </c>
    </row>
    <row r="15" spans="1:12">
      <c r="A15" s="88">
        <v>11</v>
      </c>
      <c r="B15" s="88" t="s">
        <v>883</v>
      </c>
      <c r="C15" s="88">
        <v>85</v>
      </c>
      <c r="D15" s="88">
        <v>255</v>
      </c>
      <c r="E15" s="88">
        <v>83</v>
      </c>
      <c r="F15" s="88">
        <v>230</v>
      </c>
      <c r="G15" s="88">
        <v>5</v>
      </c>
      <c r="H15" s="88">
        <v>40</v>
      </c>
      <c r="I15" s="88">
        <v>25</v>
      </c>
      <c r="J15" s="88">
        <v>25</v>
      </c>
      <c r="K15" s="88">
        <f>SUM(C15,G15,E15,I15)</f>
        <v>198</v>
      </c>
      <c r="L15" s="88">
        <f>SUM(D15,H15,F15,J15)</f>
        <v>550</v>
      </c>
    </row>
    <row r="16" spans="1:12">
      <c r="A16" s="88">
        <v>12</v>
      </c>
      <c r="B16" s="88" t="s">
        <v>884</v>
      </c>
      <c r="C16" s="88" t="s">
        <v>31</v>
      </c>
      <c r="D16" s="88" t="s">
        <v>31</v>
      </c>
      <c r="E16" s="88" t="s">
        <v>31</v>
      </c>
      <c r="F16" s="88" t="s">
        <v>31</v>
      </c>
      <c r="G16" s="88" t="s">
        <v>31</v>
      </c>
      <c r="H16" s="88" t="s">
        <v>31</v>
      </c>
      <c r="I16" s="88" t="s">
        <v>31</v>
      </c>
      <c r="J16" s="88" t="s">
        <v>31</v>
      </c>
      <c r="K16" s="88" t="s">
        <v>31</v>
      </c>
      <c r="L16" s="88" t="s">
        <v>31</v>
      </c>
    </row>
    <row r="17" spans="1:12">
      <c r="A17" s="88">
        <v>13</v>
      </c>
      <c r="B17" s="88" t="s">
        <v>885</v>
      </c>
      <c r="C17" s="88">
        <v>65</v>
      </c>
      <c r="D17" s="88">
        <v>197</v>
      </c>
      <c r="E17" s="88">
        <v>57</v>
      </c>
      <c r="F17" s="88">
        <v>172</v>
      </c>
      <c r="G17" s="88" t="s">
        <v>31</v>
      </c>
      <c r="H17" s="88" t="s">
        <v>31</v>
      </c>
      <c r="I17" s="88" t="s">
        <v>31</v>
      </c>
      <c r="J17" s="88" t="s">
        <v>31</v>
      </c>
      <c r="K17" s="88">
        <f>SUM(C17,G17,E17,I17)</f>
        <v>122</v>
      </c>
      <c r="L17" s="88">
        <f>SUM(D17,H17,F17,J17)</f>
        <v>369</v>
      </c>
    </row>
    <row r="18" spans="1:12">
      <c r="A18" s="88">
        <v>14</v>
      </c>
      <c r="B18" s="88" t="s">
        <v>886</v>
      </c>
      <c r="C18" s="88" t="s">
        <v>31</v>
      </c>
      <c r="D18" s="88" t="s">
        <v>31</v>
      </c>
      <c r="E18" s="88" t="s">
        <v>31</v>
      </c>
      <c r="F18" s="88" t="s">
        <v>31</v>
      </c>
      <c r="G18" s="88" t="s">
        <v>31</v>
      </c>
      <c r="H18" s="88" t="s">
        <v>31</v>
      </c>
      <c r="I18" s="88" t="s">
        <v>31</v>
      </c>
      <c r="J18" s="88" t="s">
        <v>31</v>
      </c>
      <c r="K18" s="88" t="s">
        <v>31</v>
      </c>
      <c r="L18" s="88" t="s">
        <v>31</v>
      </c>
    </row>
    <row r="19" spans="1:12">
      <c r="A19" s="88">
        <v>15</v>
      </c>
      <c r="B19" s="88" t="s">
        <v>887</v>
      </c>
      <c r="C19" s="88">
        <v>54</v>
      </c>
      <c r="D19" s="88">
        <v>163</v>
      </c>
      <c r="E19" s="88">
        <v>65</v>
      </c>
      <c r="F19" s="88">
        <v>196</v>
      </c>
      <c r="G19" s="88">
        <v>10</v>
      </c>
      <c r="H19" s="88">
        <v>25</v>
      </c>
      <c r="I19" s="88">
        <v>5</v>
      </c>
      <c r="J19" s="88">
        <v>12</v>
      </c>
      <c r="K19" s="88">
        <f>SUM(C19,G19,E19,I19)</f>
        <v>134</v>
      </c>
      <c r="L19" s="88">
        <f>SUM(D19,H19,F19,J19)</f>
        <v>396</v>
      </c>
    </row>
    <row r="20" spans="1:12">
      <c r="A20" s="88">
        <v>16</v>
      </c>
      <c r="B20" s="88" t="s">
        <v>888</v>
      </c>
      <c r="C20" s="88" t="s">
        <v>31</v>
      </c>
      <c r="D20" s="88" t="s">
        <v>31</v>
      </c>
      <c r="E20" s="88" t="s">
        <v>31</v>
      </c>
      <c r="F20" s="88" t="s">
        <v>31</v>
      </c>
      <c r="G20" s="88" t="s">
        <v>31</v>
      </c>
      <c r="H20" s="88" t="s">
        <v>31</v>
      </c>
      <c r="I20" s="88" t="s">
        <v>31</v>
      </c>
      <c r="J20" s="88" t="s">
        <v>31</v>
      </c>
      <c r="K20" s="88" t="s">
        <v>31</v>
      </c>
      <c r="L20" s="88" t="s">
        <v>31</v>
      </c>
    </row>
    <row r="21" spans="1:12">
      <c r="A21" s="88">
        <v>17</v>
      </c>
      <c r="B21" s="88" t="s">
        <v>889</v>
      </c>
      <c r="C21" s="88">
        <v>76</v>
      </c>
      <c r="D21" s="88">
        <v>229</v>
      </c>
      <c r="E21" s="88">
        <v>87</v>
      </c>
      <c r="F21" s="88">
        <v>263</v>
      </c>
      <c r="G21" s="88">
        <v>5</v>
      </c>
      <c r="H21" s="88">
        <v>10</v>
      </c>
      <c r="I21" s="88">
        <v>2</v>
      </c>
      <c r="J21" s="88">
        <v>3</v>
      </c>
      <c r="K21" s="88">
        <f>SUM(C21,G21,E21,I21)</f>
        <v>170</v>
      </c>
      <c r="L21" s="88">
        <f>SUM(D21,H21,F21,J21)</f>
        <v>505</v>
      </c>
    </row>
    <row r="22" spans="1:12">
      <c r="A22" s="88">
        <v>18</v>
      </c>
      <c r="B22" s="88" t="s">
        <v>890</v>
      </c>
      <c r="C22" s="88" t="s">
        <v>31</v>
      </c>
      <c r="D22" s="88" t="s">
        <v>31</v>
      </c>
      <c r="E22" s="88" t="s">
        <v>31</v>
      </c>
      <c r="F22" s="88" t="s">
        <v>31</v>
      </c>
      <c r="G22" s="88" t="s">
        <v>31</v>
      </c>
      <c r="H22" s="88" t="s">
        <v>31</v>
      </c>
      <c r="I22" s="88" t="s">
        <v>31</v>
      </c>
      <c r="J22" s="88" t="s">
        <v>31</v>
      </c>
      <c r="K22" s="88" t="s">
        <v>31</v>
      </c>
      <c r="L22" s="88" t="s">
        <v>31</v>
      </c>
    </row>
    <row r="23" spans="1:12">
      <c r="A23" s="88">
        <v>19</v>
      </c>
      <c r="B23" s="88" t="s">
        <v>891</v>
      </c>
      <c r="C23" s="88" t="s">
        <v>31</v>
      </c>
      <c r="D23" s="88" t="s">
        <v>31</v>
      </c>
      <c r="E23" s="88" t="s">
        <v>31</v>
      </c>
      <c r="F23" s="88" t="s">
        <v>31</v>
      </c>
      <c r="G23" s="88" t="s">
        <v>31</v>
      </c>
      <c r="H23" s="88" t="s">
        <v>31</v>
      </c>
      <c r="I23" s="88" t="s">
        <v>31</v>
      </c>
      <c r="J23" s="88" t="s">
        <v>31</v>
      </c>
      <c r="K23" s="88" t="s">
        <v>31</v>
      </c>
      <c r="L23" s="88" t="s">
        <v>31</v>
      </c>
    </row>
    <row r="24" spans="1:12">
      <c r="A24" s="88">
        <v>20</v>
      </c>
      <c r="B24" s="88" t="s">
        <v>892</v>
      </c>
      <c r="C24" s="88">
        <v>86</v>
      </c>
      <c r="D24" s="88">
        <v>259</v>
      </c>
      <c r="E24" s="88">
        <v>73</v>
      </c>
      <c r="F24" s="88">
        <v>221</v>
      </c>
      <c r="G24" s="88" t="s">
        <v>31</v>
      </c>
      <c r="H24" s="88" t="s">
        <v>31</v>
      </c>
      <c r="I24" s="88">
        <v>10</v>
      </c>
      <c r="J24" s="88">
        <v>10</v>
      </c>
      <c r="K24" s="88">
        <f>SUM(C24,G24,E24,I24)</f>
        <v>169</v>
      </c>
      <c r="L24" s="88">
        <f>SUM(D24,H24,F24,J24)</f>
        <v>490</v>
      </c>
    </row>
    <row r="25" spans="1:12">
      <c r="A25" s="88">
        <v>21</v>
      </c>
      <c r="B25" s="88" t="s">
        <v>893</v>
      </c>
      <c r="C25" s="88" t="s">
        <v>31</v>
      </c>
      <c r="D25" s="88" t="s">
        <v>31</v>
      </c>
      <c r="E25" s="88" t="s">
        <v>31</v>
      </c>
      <c r="F25" s="88" t="s">
        <v>31</v>
      </c>
      <c r="G25" s="88" t="s">
        <v>31</v>
      </c>
      <c r="H25" s="88" t="s">
        <v>31</v>
      </c>
      <c r="I25" s="88" t="s">
        <v>31</v>
      </c>
      <c r="J25" s="88" t="s">
        <v>31</v>
      </c>
      <c r="K25" s="88" t="s">
        <v>31</v>
      </c>
      <c r="L25" s="88" t="s">
        <v>31</v>
      </c>
    </row>
    <row r="26" spans="1:12">
      <c r="A26" s="88">
        <v>22</v>
      </c>
      <c r="B26" s="88" t="s">
        <v>894</v>
      </c>
      <c r="C26" s="88">
        <v>64</v>
      </c>
      <c r="D26" s="88">
        <v>195</v>
      </c>
      <c r="E26" s="88">
        <v>52</v>
      </c>
      <c r="F26" s="88">
        <v>158</v>
      </c>
      <c r="G26" s="88">
        <v>20</v>
      </c>
      <c r="H26" s="88">
        <v>25</v>
      </c>
      <c r="I26" s="88">
        <v>8</v>
      </c>
      <c r="J26" s="88">
        <v>10</v>
      </c>
      <c r="K26" s="88">
        <f>SUM(C26,G26,E26,I26)</f>
        <v>144</v>
      </c>
      <c r="L26" s="88">
        <f>SUM(D26,H26,F26,J26)</f>
        <v>388</v>
      </c>
    </row>
    <row r="27" spans="1:12">
      <c r="A27" s="88">
        <v>23</v>
      </c>
      <c r="B27" s="88" t="s">
        <v>895</v>
      </c>
      <c r="C27" s="88" t="s">
        <v>31</v>
      </c>
      <c r="D27" s="88" t="s">
        <v>31</v>
      </c>
      <c r="E27" s="88" t="s">
        <v>31</v>
      </c>
      <c r="F27" s="88" t="s">
        <v>31</v>
      </c>
      <c r="G27" s="88" t="s">
        <v>31</v>
      </c>
      <c r="H27" s="88" t="s">
        <v>31</v>
      </c>
      <c r="I27" s="88" t="s">
        <v>31</v>
      </c>
      <c r="J27" s="88" t="s">
        <v>31</v>
      </c>
      <c r="K27" s="88" t="s">
        <v>31</v>
      </c>
      <c r="L27" s="88" t="s">
        <v>31</v>
      </c>
    </row>
    <row r="28" spans="1:12">
      <c r="A28" s="88">
        <v>24</v>
      </c>
      <c r="B28" s="88" t="s">
        <v>896</v>
      </c>
      <c r="C28" s="88">
        <v>72</v>
      </c>
      <c r="D28" s="88">
        <v>217</v>
      </c>
      <c r="E28" s="88">
        <v>22</v>
      </c>
      <c r="F28" s="88">
        <v>69</v>
      </c>
      <c r="G28" s="88" t="s">
        <v>31</v>
      </c>
      <c r="H28" s="88" t="s">
        <v>31</v>
      </c>
      <c r="I28" s="88">
        <v>12</v>
      </c>
      <c r="J28" s="88">
        <v>23</v>
      </c>
      <c r="K28" s="88">
        <f>SUM(C28,G28,E28,I28)</f>
        <v>106</v>
      </c>
      <c r="L28" s="88">
        <f>SUM(D28,H28,F28,J28)</f>
        <v>309</v>
      </c>
    </row>
    <row r="29" spans="1:12">
      <c r="A29" s="88">
        <v>25</v>
      </c>
      <c r="B29" s="88" t="s">
        <v>897</v>
      </c>
      <c r="C29" s="88" t="s">
        <v>31</v>
      </c>
      <c r="D29" s="88" t="s">
        <v>31</v>
      </c>
      <c r="E29" s="88" t="s">
        <v>31</v>
      </c>
      <c r="F29" s="88" t="s">
        <v>31</v>
      </c>
      <c r="G29" s="88" t="s">
        <v>31</v>
      </c>
      <c r="H29" s="88" t="s">
        <v>31</v>
      </c>
      <c r="I29" s="88" t="s">
        <v>31</v>
      </c>
      <c r="J29" s="88" t="s">
        <v>31</v>
      </c>
      <c r="K29" s="88" t="s">
        <v>31</v>
      </c>
      <c r="L29" s="88" t="s">
        <v>31</v>
      </c>
    </row>
    <row r="30" spans="1:12">
      <c r="A30" s="88">
        <v>26</v>
      </c>
      <c r="B30" s="88" t="s">
        <v>898</v>
      </c>
      <c r="C30" s="88">
        <v>57</v>
      </c>
      <c r="D30" s="88">
        <v>174</v>
      </c>
      <c r="E30" s="88">
        <v>126</v>
      </c>
      <c r="F30" s="88">
        <v>368</v>
      </c>
      <c r="G30" s="88">
        <v>3</v>
      </c>
      <c r="H30" s="88">
        <v>7</v>
      </c>
      <c r="I30" s="88" t="s">
        <v>31</v>
      </c>
      <c r="J30" s="88" t="s">
        <v>31</v>
      </c>
      <c r="K30" s="88">
        <f>SUM(C30,G30,E30,I30)</f>
        <v>186</v>
      </c>
      <c r="L30" s="88">
        <f>SUM(D30,H30,F30,J30)</f>
        <v>549</v>
      </c>
    </row>
    <row r="31" spans="1:12">
      <c r="A31" s="88">
        <v>27</v>
      </c>
      <c r="B31" s="88" t="s">
        <v>899</v>
      </c>
      <c r="C31" s="88" t="s">
        <v>31</v>
      </c>
      <c r="D31" s="88" t="s">
        <v>31</v>
      </c>
      <c r="E31" s="88" t="s">
        <v>31</v>
      </c>
      <c r="F31" s="88" t="s">
        <v>31</v>
      </c>
      <c r="G31" s="88" t="s">
        <v>31</v>
      </c>
      <c r="H31" s="88" t="s">
        <v>31</v>
      </c>
      <c r="I31" s="88" t="s">
        <v>31</v>
      </c>
      <c r="J31" s="88" t="s">
        <v>31</v>
      </c>
      <c r="K31" s="88" t="s">
        <v>31</v>
      </c>
      <c r="L31" s="88" t="s">
        <v>31</v>
      </c>
    </row>
    <row r="32" spans="1:12">
      <c r="A32" s="88">
        <v>28</v>
      </c>
      <c r="B32" s="88" t="s">
        <v>900</v>
      </c>
      <c r="C32" s="88">
        <v>73</v>
      </c>
      <c r="D32" s="88">
        <v>221</v>
      </c>
      <c r="E32" s="88">
        <v>62</v>
      </c>
      <c r="F32" s="88">
        <v>188</v>
      </c>
      <c r="G32" s="88">
        <v>4</v>
      </c>
      <c r="H32" s="88">
        <v>15</v>
      </c>
      <c r="I32" s="88">
        <v>1</v>
      </c>
      <c r="J32" s="88">
        <v>2</v>
      </c>
      <c r="K32" s="88">
        <f>SUM(C32,G32,E32,I32)</f>
        <v>140</v>
      </c>
      <c r="L32" s="88">
        <f>SUM(D32,H32,F32,J32)</f>
        <v>426</v>
      </c>
    </row>
    <row r="33" spans="1:12" ht="24" customHeight="1">
      <c r="A33" s="125"/>
      <c r="B33" s="7" t="s">
        <v>6</v>
      </c>
      <c r="C33" s="126">
        <f t="shared" ref="C33:L33" si="0">SUM(C5:C32)</f>
        <v>881</v>
      </c>
      <c r="D33" s="126">
        <f t="shared" si="0"/>
        <v>2663</v>
      </c>
      <c r="E33" s="126">
        <f t="shared" si="0"/>
        <v>930</v>
      </c>
      <c r="F33" s="126">
        <f t="shared" si="0"/>
        <v>2785</v>
      </c>
      <c r="G33" s="126">
        <f t="shared" si="0"/>
        <v>73</v>
      </c>
      <c r="H33" s="126">
        <f t="shared" si="0"/>
        <v>176</v>
      </c>
      <c r="I33" s="126">
        <f t="shared" si="0"/>
        <v>77</v>
      </c>
      <c r="J33" s="126">
        <f t="shared" si="0"/>
        <v>107</v>
      </c>
      <c r="K33" s="126">
        <f t="shared" si="0"/>
        <v>1961</v>
      </c>
      <c r="L33" s="126">
        <f t="shared" si="0"/>
        <v>5731</v>
      </c>
    </row>
    <row r="35" spans="1:12" s="101" customFormat="1">
      <c r="B35" s="167" t="s">
        <v>9</v>
      </c>
      <c r="C35" s="88">
        <f>C33/31</f>
        <v>28.419354838709676</v>
      </c>
      <c r="D35" s="120">
        <f t="shared" ref="D35:L35" si="1">D33/31</f>
        <v>85.903225806451616</v>
      </c>
      <c r="E35" s="88">
        <f>E33/31</f>
        <v>30</v>
      </c>
      <c r="F35" s="121">
        <f>F33/31</f>
        <v>89.838709677419359</v>
      </c>
      <c r="G35" s="88">
        <f t="shared" ref="G35:H35" si="2">G33/31</f>
        <v>2.3548387096774195</v>
      </c>
      <c r="H35" s="122">
        <f t="shared" si="2"/>
        <v>5.67741935483871</v>
      </c>
      <c r="I35" s="88">
        <f t="shared" si="1"/>
        <v>2.4838709677419355</v>
      </c>
      <c r="J35" s="128">
        <f t="shared" si="1"/>
        <v>3.4516129032258065</v>
      </c>
      <c r="K35" s="88">
        <f t="shared" si="1"/>
        <v>63.258064516129032</v>
      </c>
      <c r="L35" s="124">
        <f t="shared" si="1"/>
        <v>184.87096774193549</v>
      </c>
    </row>
  </sheetData>
  <mergeCells count="8">
    <mergeCell ref="K3:L3"/>
    <mergeCell ref="G3:H3"/>
    <mergeCell ref="A2:L2"/>
    <mergeCell ref="A3:A4"/>
    <mergeCell ref="B3:B4"/>
    <mergeCell ref="C3:D3"/>
    <mergeCell ref="E3:F3"/>
    <mergeCell ref="I3:J3"/>
  </mergeCells>
  <pageMargins left="0.7" right="0.7" top="0.75" bottom="0.2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7"/>
  <sheetViews>
    <sheetView topLeftCell="A19" workbookViewId="0">
      <selection activeCell="N11" sqref="N11"/>
    </sheetView>
  </sheetViews>
  <sheetFormatPr defaultColWidth="13.28515625" defaultRowHeight="15"/>
  <cols>
    <col min="1" max="1" width="5.42578125" bestFit="1" customWidth="1"/>
    <col min="2" max="2" width="13.28515625" style="63"/>
    <col min="3" max="10" width="11.85546875" customWidth="1"/>
    <col min="11" max="12" width="11.85546875" style="56" customWidth="1"/>
  </cols>
  <sheetData>
    <row r="2" spans="1:12" ht="25.5">
      <c r="A2" s="247" t="s">
        <v>17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12">
      <c r="A3" s="248" t="s">
        <v>0</v>
      </c>
      <c r="B3" s="249" t="s">
        <v>1</v>
      </c>
      <c r="C3" s="250" t="s">
        <v>2</v>
      </c>
      <c r="D3" s="250"/>
      <c r="E3" s="251" t="s">
        <v>3</v>
      </c>
      <c r="F3" s="251"/>
      <c r="G3" s="252" t="s">
        <v>4</v>
      </c>
      <c r="H3" s="252"/>
      <c r="I3" s="253" t="s">
        <v>5</v>
      </c>
      <c r="J3" s="253"/>
      <c r="K3" s="254" t="s">
        <v>6</v>
      </c>
      <c r="L3" s="254"/>
    </row>
    <row r="4" spans="1:12">
      <c r="A4" s="248"/>
      <c r="B4" s="249"/>
      <c r="C4" s="1" t="s">
        <v>7</v>
      </c>
      <c r="D4" s="1" t="s">
        <v>8</v>
      </c>
      <c r="E4" s="2" t="s">
        <v>7</v>
      </c>
      <c r="F4" s="2" t="s">
        <v>8</v>
      </c>
      <c r="G4" s="3" t="s">
        <v>7</v>
      </c>
      <c r="H4" s="3" t="s">
        <v>8</v>
      </c>
      <c r="I4" s="47" t="s">
        <v>7</v>
      </c>
      <c r="J4" s="47" t="s">
        <v>8</v>
      </c>
      <c r="K4" s="4" t="s">
        <v>7</v>
      </c>
      <c r="L4" s="4" t="s">
        <v>8</v>
      </c>
    </row>
    <row r="5" spans="1:12">
      <c r="A5" s="5">
        <v>1</v>
      </c>
      <c r="B5" s="60">
        <v>43617</v>
      </c>
      <c r="C5" s="6">
        <v>26</v>
      </c>
      <c r="D5" s="6">
        <v>115</v>
      </c>
      <c r="E5" s="6">
        <v>27</v>
      </c>
      <c r="F5" s="6">
        <v>125</v>
      </c>
      <c r="G5" s="6">
        <v>8</v>
      </c>
      <c r="H5" s="6">
        <v>75</v>
      </c>
      <c r="I5" s="6">
        <v>10</v>
      </c>
      <c r="J5" s="6">
        <v>32</v>
      </c>
      <c r="K5" s="66">
        <f>SUM(C5,E5,G5,I5)</f>
        <v>71</v>
      </c>
      <c r="L5" s="66">
        <f>SUM(D5,F5,H5,J5)</f>
        <v>347</v>
      </c>
    </row>
    <row r="6" spans="1:12">
      <c r="A6" s="5">
        <v>2</v>
      </c>
      <c r="B6" s="60">
        <v>43618</v>
      </c>
      <c r="C6" s="6">
        <v>12</v>
      </c>
      <c r="D6" s="6">
        <v>56</v>
      </c>
      <c r="E6" s="6">
        <v>8</v>
      </c>
      <c r="F6" s="6">
        <v>44</v>
      </c>
      <c r="G6" s="6">
        <v>6</v>
      </c>
      <c r="H6" s="6">
        <v>21</v>
      </c>
      <c r="I6" s="6">
        <v>4</v>
      </c>
      <c r="J6" s="6">
        <v>5</v>
      </c>
      <c r="K6" s="66">
        <f t="shared" ref="K6:K32" si="0">SUM(C6,E6,G6,I6)</f>
        <v>30</v>
      </c>
      <c r="L6" s="66">
        <f t="shared" ref="L6:L32" si="1">SUM(D6,F6,H6,J6)</f>
        <v>126</v>
      </c>
    </row>
    <row r="7" spans="1:12">
      <c r="A7" s="5">
        <v>3</v>
      </c>
      <c r="B7" s="60">
        <v>43619</v>
      </c>
      <c r="C7" s="6" t="s">
        <v>31</v>
      </c>
      <c r="D7" s="6" t="s">
        <v>31</v>
      </c>
      <c r="E7" s="6" t="s">
        <v>31</v>
      </c>
      <c r="F7" s="6" t="s">
        <v>31</v>
      </c>
      <c r="G7" s="6" t="s">
        <v>31</v>
      </c>
      <c r="H7" s="6" t="s">
        <v>31</v>
      </c>
      <c r="I7" s="6" t="s">
        <v>31</v>
      </c>
      <c r="J7" s="6" t="s">
        <v>31</v>
      </c>
      <c r="K7" s="66" t="s">
        <v>31</v>
      </c>
      <c r="L7" s="66">
        <f t="shared" si="1"/>
        <v>0</v>
      </c>
    </row>
    <row r="8" spans="1:12">
      <c r="A8" s="5">
        <v>4</v>
      </c>
      <c r="B8" s="60">
        <v>43620</v>
      </c>
      <c r="C8" s="6">
        <v>8</v>
      </c>
      <c r="D8" s="6">
        <v>33</v>
      </c>
      <c r="E8" s="6">
        <v>18</v>
      </c>
      <c r="F8" s="6">
        <v>41</v>
      </c>
      <c r="G8" s="6">
        <v>6</v>
      </c>
      <c r="H8" s="6">
        <v>15</v>
      </c>
      <c r="I8" s="6">
        <v>5</v>
      </c>
      <c r="J8" s="6">
        <v>5</v>
      </c>
      <c r="K8" s="66">
        <f t="shared" si="0"/>
        <v>37</v>
      </c>
      <c r="L8" s="66">
        <f t="shared" si="1"/>
        <v>94</v>
      </c>
    </row>
    <row r="9" spans="1:12">
      <c r="A9" s="5">
        <v>5</v>
      </c>
      <c r="B9" s="60">
        <v>43621</v>
      </c>
      <c r="C9" s="6">
        <v>7</v>
      </c>
      <c r="D9" s="6">
        <v>35</v>
      </c>
      <c r="E9" s="6">
        <v>10</v>
      </c>
      <c r="F9" s="6">
        <v>62</v>
      </c>
      <c r="G9" s="6">
        <v>3</v>
      </c>
      <c r="H9" s="6">
        <v>18</v>
      </c>
      <c r="I9" s="6">
        <v>20</v>
      </c>
      <c r="J9" s="6">
        <v>65</v>
      </c>
      <c r="K9" s="66">
        <f t="shared" si="0"/>
        <v>40</v>
      </c>
      <c r="L9" s="66">
        <f t="shared" si="1"/>
        <v>180</v>
      </c>
    </row>
    <row r="10" spans="1:12">
      <c r="A10" s="5">
        <v>6</v>
      </c>
      <c r="B10" s="60">
        <v>43622</v>
      </c>
      <c r="C10" s="34" t="s">
        <v>31</v>
      </c>
      <c r="D10" s="34" t="s">
        <v>31</v>
      </c>
      <c r="E10" s="34" t="s">
        <v>31</v>
      </c>
      <c r="F10" s="34" t="s">
        <v>31</v>
      </c>
      <c r="G10" s="34" t="s">
        <v>31</v>
      </c>
      <c r="H10" s="34" t="s">
        <v>31</v>
      </c>
      <c r="I10" s="34" t="s">
        <v>31</v>
      </c>
      <c r="J10" s="34" t="s">
        <v>31</v>
      </c>
      <c r="K10" s="34" t="s">
        <v>31</v>
      </c>
      <c r="L10" s="34" t="s">
        <v>31</v>
      </c>
    </row>
    <row r="11" spans="1:12">
      <c r="A11" s="5">
        <v>7</v>
      </c>
      <c r="B11" s="60">
        <v>43623</v>
      </c>
      <c r="C11" s="34" t="s">
        <v>31</v>
      </c>
      <c r="D11" s="34" t="s">
        <v>31</v>
      </c>
      <c r="E11" s="34" t="s">
        <v>31</v>
      </c>
      <c r="F11" s="34" t="s">
        <v>31</v>
      </c>
      <c r="G11" s="34" t="s">
        <v>31</v>
      </c>
      <c r="H11" s="34" t="s">
        <v>31</v>
      </c>
      <c r="I11" s="34" t="s">
        <v>31</v>
      </c>
      <c r="J11" s="34" t="s">
        <v>31</v>
      </c>
      <c r="K11" s="34" t="s">
        <v>31</v>
      </c>
      <c r="L11" s="34" t="s">
        <v>31</v>
      </c>
    </row>
    <row r="12" spans="1:12">
      <c r="A12" s="5">
        <v>8</v>
      </c>
      <c r="B12" s="60">
        <v>43624</v>
      </c>
      <c r="C12" s="34" t="s">
        <v>31</v>
      </c>
      <c r="D12" s="34" t="s">
        <v>31</v>
      </c>
      <c r="E12" s="34" t="s">
        <v>31</v>
      </c>
      <c r="F12" s="34" t="s">
        <v>31</v>
      </c>
      <c r="G12" s="34" t="s">
        <v>31</v>
      </c>
      <c r="H12" s="34" t="s">
        <v>31</v>
      </c>
      <c r="I12" s="34" t="s">
        <v>31</v>
      </c>
      <c r="J12" s="34" t="s">
        <v>31</v>
      </c>
      <c r="K12" s="34" t="s">
        <v>31</v>
      </c>
      <c r="L12" s="34" t="s">
        <v>31</v>
      </c>
    </row>
    <row r="13" spans="1:12">
      <c r="A13" s="5">
        <v>9</v>
      </c>
      <c r="B13" s="60">
        <v>43625</v>
      </c>
      <c r="C13" s="34" t="s">
        <v>31</v>
      </c>
      <c r="D13" s="34" t="s">
        <v>31</v>
      </c>
      <c r="E13" s="34" t="s">
        <v>31</v>
      </c>
      <c r="F13" s="34" t="s">
        <v>31</v>
      </c>
      <c r="G13" s="34" t="s">
        <v>31</v>
      </c>
      <c r="H13" s="34" t="s">
        <v>31</v>
      </c>
      <c r="I13" s="34" t="s">
        <v>31</v>
      </c>
      <c r="J13" s="34" t="s">
        <v>31</v>
      </c>
      <c r="K13" s="34" t="s">
        <v>31</v>
      </c>
      <c r="L13" s="34" t="s">
        <v>31</v>
      </c>
    </row>
    <row r="14" spans="1:12">
      <c r="A14" s="5">
        <v>10</v>
      </c>
      <c r="B14" s="60">
        <v>43626</v>
      </c>
      <c r="C14" s="34" t="s">
        <v>31</v>
      </c>
      <c r="D14" s="34" t="s">
        <v>31</v>
      </c>
      <c r="E14" s="34" t="s">
        <v>31</v>
      </c>
      <c r="F14" s="34" t="s">
        <v>31</v>
      </c>
      <c r="G14" s="34" t="s">
        <v>31</v>
      </c>
      <c r="H14" s="34" t="s">
        <v>31</v>
      </c>
      <c r="I14" s="34" t="s">
        <v>31</v>
      </c>
      <c r="J14" s="34" t="s">
        <v>31</v>
      </c>
      <c r="K14" s="34" t="s">
        <v>31</v>
      </c>
      <c r="L14" s="34" t="s">
        <v>31</v>
      </c>
    </row>
    <row r="15" spans="1:12">
      <c r="A15" s="5">
        <v>11</v>
      </c>
      <c r="B15" s="60">
        <v>43627</v>
      </c>
      <c r="C15" s="34" t="s">
        <v>31</v>
      </c>
      <c r="D15" s="34" t="s">
        <v>31</v>
      </c>
      <c r="E15" s="34" t="s">
        <v>31</v>
      </c>
      <c r="F15" s="34" t="s">
        <v>31</v>
      </c>
      <c r="G15" s="34" t="s">
        <v>31</v>
      </c>
      <c r="H15" s="34" t="s">
        <v>31</v>
      </c>
      <c r="I15" s="34" t="s">
        <v>31</v>
      </c>
      <c r="J15" s="34" t="s">
        <v>31</v>
      </c>
      <c r="K15" s="34" t="s">
        <v>31</v>
      </c>
      <c r="L15" s="34" t="s">
        <v>31</v>
      </c>
    </row>
    <row r="16" spans="1:12">
      <c r="A16" s="5">
        <v>12</v>
      </c>
      <c r="B16" s="60">
        <v>43628</v>
      </c>
      <c r="C16" s="34" t="s">
        <v>31</v>
      </c>
      <c r="D16" s="34" t="s">
        <v>31</v>
      </c>
      <c r="E16" s="34" t="s">
        <v>31</v>
      </c>
      <c r="F16" s="34" t="s">
        <v>31</v>
      </c>
      <c r="G16" s="34" t="s">
        <v>31</v>
      </c>
      <c r="H16" s="34" t="s">
        <v>31</v>
      </c>
      <c r="I16" s="34" t="s">
        <v>31</v>
      </c>
      <c r="J16" s="34" t="s">
        <v>31</v>
      </c>
      <c r="K16" s="34" t="s">
        <v>31</v>
      </c>
      <c r="L16" s="34" t="s">
        <v>31</v>
      </c>
    </row>
    <row r="17" spans="1:12">
      <c r="A17" s="5">
        <v>13</v>
      </c>
      <c r="B17" s="60">
        <v>43629</v>
      </c>
      <c r="C17" s="34" t="s">
        <v>31</v>
      </c>
      <c r="D17" s="34" t="s">
        <v>31</v>
      </c>
      <c r="E17" s="34" t="s">
        <v>31</v>
      </c>
      <c r="F17" s="34" t="s">
        <v>31</v>
      </c>
      <c r="G17" s="34" t="s">
        <v>31</v>
      </c>
      <c r="H17" s="34" t="s">
        <v>31</v>
      </c>
      <c r="I17" s="34" t="s">
        <v>31</v>
      </c>
      <c r="J17" s="34" t="s">
        <v>31</v>
      </c>
      <c r="K17" s="34" t="s">
        <v>31</v>
      </c>
      <c r="L17" s="34" t="s">
        <v>31</v>
      </c>
    </row>
    <row r="18" spans="1:12">
      <c r="A18" s="5">
        <v>14</v>
      </c>
      <c r="B18" s="60">
        <v>43630</v>
      </c>
      <c r="C18" s="34" t="s">
        <v>31</v>
      </c>
      <c r="D18" s="34" t="s">
        <v>31</v>
      </c>
      <c r="E18" s="34" t="s">
        <v>31</v>
      </c>
      <c r="F18" s="34" t="s">
        <v>31</v>
      </c>
      <c r="G18" s="34" t="s">
        <v>31</v>
      </c>
      <c r="H18" s="34" t="s">
        <v>31</v>
      </c>
      <c r="I18" s="34" t="s">
        <v>31</v>
      </c>
      <c r="J18" s="34" t="s">
        <v>31</v>
      </c>
      <c r="K18" s="34" t="s">
        <v>31</v>
      </c>
      <c r="L18" s="34" t="s">
        <v>31</v>
      </c>
    </row>
    <row r="19" spans="1:12">
      <c r="A19" s="5">
        <v>15</v>
      </c>
      <c r="B19" s="60">
        <v>43631</v>
      </c>
      <c r="C19" s="6">
        <v>9</v>
      </c>
      <c r="D19" s="6">
        <v>42</v>
      </c>
      <c r="E19" s="6">
        <v>13</v>
      </c>
      <c r="F19" s="6">
        <v>60</v>
      </c>
      <c r="G19" s="6">
        <v>1</v>
      </c>
      <c r="H19" s="6">
        <v>4</v>
      </c>
      <c r="I19" s="6">
        <v>0</v>
      </c>
      <c r="J19" s="6">
        <v>0</v>
      </c>
      <c r="K19" s="66">
        <f t="shared" si="0"/>
        <v>23</v>
      </c>
      <c r="L19" s="66">
        <f t="shared" si="1"/>
        <v>106</v>
      </c>
    </row>
    <row r="20" spans="1:12">
      <c r="A20" s="5">
        <v>16</v>
      </c>
      <c r="B20" s="60">
        <v>43632</v>
      </c>
      <c r="C20" s="34" t="s">
        <v>31</v>
      </c>
      <c r="D20" s="34" t="s">
        <v>31</v>
      </c>
      <c r="E20" s="34" t="s">
        <v>31</v>
      </c>
      <c r="F20" s="34" t="s">
        <v>31</v>
      </c>
      <c r="G20" s="34" t="s">
        <v>31</v>
      </c>
      <c r="H20" s="34" t="s">
        <v>31</v>
      </c>
      <c r="I20" s="34" t="s">
        <v>31</v>
      </c>
      <c r="J20" s="34" t="s">
        <v>31</v>
      </c>
      <c r="K20" s="34" t="s">
        <v>31</v>
      </c>
      <c r="L20" s="34" t="s">
        <v>31</v>
      </c>
    </row>
    <row r="21" spans="1:12">
      <c r="A21" s="5">
        <v>17</v>
      </c>
      <c r="B21" s="60">
        <v>43633</v>
      </c>
      <c r="C21" s="6">
        <v>8</v>
      </c>
      <c r="D21" s="6">
        <v>24</v>
      </c>
      <c r="E21" s="6">
        <v>6</v>
      </c>
      <c r="F21" s="6">
        <v>18</v>
      </c>
      <c r="G21" s="6">
        <v>12</v>
      </c>
      <c r="H21" s="6">
        <v>50</v>
      </c>
      <c r="I21" s="6">
        <v>1</v>
      </c>
      <c r="J21" s="6">
        <v>1</v>
      </c>
      <c r="K21" s="66">
        <f t="shared" si="0"/>
        <v>27</v>
      </c>
      <c r="L21" s="66">
        <f t="shared" si="1"/>
        <v>93</v>
      </c>
    </row>
    <row r="22" spans="1:12">
      <c r="A22" s="5">
        <v>18</v>
      </c>
      <c r="B22" s="60">
        <v>43634</v>
      </c>
      <c r="C22" s="6">
        <v>9</v>
      </c>
      <c r="D22" s="6">
        <v>45</v>
      </c>
      <c r="E22" s="6">
        <v>11</v>
      </c>
      <c r="F22" s="6">
        <v>35</v>
      </c>
      <c r="G22" s="6">
        <v>2</v>
      </c>
      <c r="H22" s="6">
        <v>8</v>
      </c>
      <c r="I22" s="6">
        <v>0</v>
      </c>
      <c r="J22" s="6">
        <v>0</v>
      </c>
      <c r="K22" s="66">
        <f t="shared" si="0"/>
        <v>22</v>
      </c>
      <c r="L22" s="66">
        <f t="shared" si="1"/>
        <v>88</v>
      </c>
    </row>
    <row r="23" spans="1:12">
      <c r="A23" s="5">
        <v>19</v>
      </c>
      <c r="B23" s="60">
        <v>43635</v>
      </c>
      <c r="C23" s="34" t="s">
        <v>31</v>
      </c>
      <c r="D23" s="34" t="s">
        <v>31</v>
      </c>
      <c r="E23" s="34" t="s">
        <v>31</v>
      </c>
      <c r="F23" s="34" t="s">
        <v>31</v>
      </c>
      <c r="G23" s="34" t="s">
        <v>31</v>
      </c>
      <c r="H23" s="34" t="s">
        <v>31</v>
      </c>
      <c r="I23" s="34" t="s">
        <v>31</v>
      </c>
      <c r="J23" s="34" t="s">
        <v>31</v>
      </c>
      <c r="K23" s="34" t="s">
        <v>31</v>
      </c>
      <c r="L23" s="34" t="s">
        <v>31</v>
      </c>
    </row>
    <row r="24" spans="1:12">
      <c r="A24" s="5">
        <v>20</v>
      </c>
      <c r="B24" s="60">
        <v>43636</v>
      </c>
      <c r="C24" s="6">
        <v>17</v>
      </c>
      <c r="D24" s="6">
        <v>42</v>
      </c>
      <c r="E24" s="6">
        <v>32</v>
      </c>
      <c r="F24" s="6">
        <v>72</v>
      </c>
      <c r="G24" s="6">
        <v>6</v>
      </c>
      <c r="H24" s="6">
        <v>20</v>
      </c>
      <c r="I24" s="6">
        <v>10</v>
      </c>
      <c r="J24" s="6">
        <v>10</v>
      </c>
      <c r="K24" s="66">
        <f t="shared" si="0"/>
        <v>65</v>
      </c>
      <c r="L24" s="66">
        <f t="shared" si="1"/>
        <v>144</v>
      </c>
    </row>
    <row r="25" spans="1:12">
      <c r="A25" s="5">
        <v>21</v>
      </c>
      <c r="B25" s="60">
        <v>43637</v>
      </c>
      <c r="C25" s="34" t="s">
        <v>31</v>
      </c>
      <c r="D25" s="34" t="s">
        <v>31</v>
      </c>
      <c r="E25" s="34" t="s">
        <v>31</v>
      </c>
      <c r="F25" s="34" t="s">
        <v>31</v>
      </c>
      <c r="G25" s="34" t="s">
        <v>31</v>
      </c>
      <c r="H25" s="34" t="s">
        <v>31</v>
      </c>
      <c r="I25" s="34" t="s">
        <v>31</v>
      </c>
      <c r="J25" s="34" t="s">
        <v>31</v>
      </c>
      <c r="K25" s="34" t="s">
        <v>31</v>
      </c>
      <c r="L25" s="34" t="s">
        <v>31</v>
      </c>
    </row>
    <row r="26" spans="1:12">
      <c r="A26" s="5">
        <v>22</v>
      </c>
      <c r="B26" s="60">
        <v>43638</v>
      </c>
      <c r="C26" s="34" t="s">
        <v>31</v>
      </c>
      <c r="D26" s="34" t="s">
        <v>31</v>
      </c>
      <c r="E26" s="34" t="s">
        <v>31</v>
      </c>
      <c r="F26" s="34" t="s">
        <v>31</v>
      </c>
      <c r="G26" s="34" t="s">
        <v>31</v>
      </c>
      <c r="H26" s="34" t="s">
        <v>31</v>
      </c>
      <c r="I26" s="34" t="s">
        <v>31</v>
      </c>
      <c r="J26" s="34" t="s">
        <v>31</v>
      </c>
      <c r="K26" s="34" t="s">
        <v>31</v>
      </c>
      <c r="L26" s="34" t="s">
        <v>31</v>
      </c>
    </row>
    <row r="27" spans="1:12">
      <c r="A27" s="5">
        <v>23</v>
      </c>
      <c r="B27" s="60">
        <v>43639</v>
      </c>
      <c r="C27" s="6">
        <v>37</v>
      </c>
      <c r="D27" s="6">
        <v>104</v>
      </c>
      <c r="E27" s="6">
        <v>45</v>
      </c>
      <c r="F27" s="6">
        <v>80</v>
      </c>
      <c r="G27" s="6">
        <v>10</v>
      </c>
      <c r="H27" s="6">
        <v>32</v>
      </c>
      <c r="I27" s="6">
        <v>8</v>
      </c>
      <c r="J27" s="6">
        <v>9</v>
      </c>
      <c r="K27" s="66">
        <f t="shared" si="0"/>
        <v>100</v>
      </c>
      <c r="L27" s="66">
        <f t="shared" si="1"/>
        <v>225</v>
      </c>
    </row>
    <row r="28" spans="1:12">
      <c r="A28" s="5">
        <v>24</v>
      </c>
      <c r="B28" s="60">
        <v>43640</v>
      </c>
      <c r="C28" s="34" t="s">
        <v>31</v>
      </c>
      <c r="D28" s="34" t="s">
        <v>31</v>
      </c>
      <c r="E28" s="34" t="s">
        <v>31</v>
      </c>
      <c r="F28" s="34" t="s">
        <v>31</v>
      </c>
      <c r="G28" s="34" t="s">
        <v>31</v>
      </c>
      <c r="H28" s="34" t="s">
        <v>31</v>
      </c>
      <c r="I28" s="34" t="s">
        <v>31</v>
      </c>
      <c r="J28" s="34" t="s">
        <v>31</v>
      </c>
      <c r="K28" s="34" t="s">
        <v>31</v>
      </c>
      <c r="L28" s="34" t="s">
        <v>31</v>
      </c>
    </row>
    <row r="29" spans="1:12">
      <c r="A29" s="5">
        <v>25</v>
      </c>
      <c r="B29" s="60">
        <v>43641</v>
      </c>
      <c r="C29" s="34" t="s">
        <v>31</v>
      </c>
      <c r="D29" s="34" t="s">
        <v>31</v>
      </c>
      <c r="E29" s="34" t="s">
        <v>31</v>
      </c>
      <c r="F29" s="34" t="s">
        <v>31</v>
      </c>
      <c r="G29" s="34" t="s">
        <v>31</v>
      </c>
      <c r="H29" s="34" t="s">
        <v>31</v>
      </c>
      <c r="I29" s="34" t="s">
        <v>31</v>
      </c>
      <c r="J29" s="34" t="s">
        <v>31</v>
      </c>
      <c r="K29" s="34" t="s">
        <v>31</v>
      </c>
      <c r="L29" s="34" t="s">
        <v>31</v>
      </c>
    </row>
    <row r="30" spans="1:12">
      <c r="A30" s="5">
        <v>26</v>
      </c>
      <c r="B30" s="60">
        <v>43642</v>
      </c>
      <c r="C30" s="6">
        <v>47</v>
      </c>
      <c r="D30" s="6">
        <v>124</v>
      </c>
      <c r="E30" s="6">
        <v>37</v>
      </c>
      <c r="F30" s="6">
        <v>64</v>
      </c>
      <c r="G30" s="6">
        <v>10</v>
      </c>
      <c r="H30" s="6">
        <v>40</v>
      </c>
      <c r="I30" s="6">
        <v>3</v>
      </c>
      <c r="J30" s="6">
        <v>5</v>
      </c>
      <c r="K30" s="66">
        <f t="shared" si="0"/>
        <v>97</v>
      </c>
      <c r="L30" s="66">
        <f t="shared" si="1"/>
        <v>233</v>
      </c>
    </row>
    <row r="31" spans="1:12">
      <c r="A31" s="5">
        <v>27</v>
      </c>
      <c r="B31" s="60">
        <v>43643</v>
      </c>
      <c r="C31" s="34" t="s">
        <v>31</v>
      </c>
      <c r="D31" s="34" t="s">
        <v>31</v>
      </c>
      <c r="E31" s="34" t="s">
        <v>31</v>
      </c>
      <c r="F31" s="34" t="s">
        <v>31</v>
      </c>
      <c r="G31" s="34" t="s">
        <v>31</v>
      </c>
      <c r="H31" s="34" t="s">
        <v>31</v>
      </c>
      <c r="I31" s="34" t="s">
        <v>31</v>
      </c>
      <c r="J31" s="34" t="s">
        <v>31</v>
      </c>
      <c r="K31" s="66">
        <f t="shared" si="0"/>
        <v>0</v>
      </c>
      <c r="L31" s="66">
        <f t="shared" si="1"/>
        <v>0</v>
      </c>
    </row>
    <row r="32" spans="1:12">
      <c r="A32" s="5">
        <v>28</v>
      </c>
      <c r="B32" s="60">
        <v>43644</v>
      </c>
      <c r="C32" s="6">
        <v>20</v>
      </c>
      <c r="D32" s="6">
        <v>43</v>
      </c>
      <c r="E32" s="6">
        <v>18</v>
      </c>
      <c r="F32" s="6">
        <v>30</v>
      </c>
      <c r="G32" s="6">
        <v>10</v>
      </c>
      <c r="H32" s="6">
        <v>30</v>
      </c>
      <c r="I32" s="6">
        <v>0</v>
      </c>
      <c r="J32" s="6">
        <v>0</v>
      </c>
      <c r="K32" s="66">
        <f t="shared" si="0"/>
        <v>48</v>
      </c>
      <c r="L32" s="66">
        <f t="shared" si="1"/>
        <v>103</v>
      </c>
    </row>
    <row r="33" spans="1:12">
      <c r="A33" s="5">
        <v>29</v>
      </c>
      <c r="B33" s="60">
        <v>43645</v>
      </c>
      <c r="C33" s="34" t="s">
        <v>31</v>
      </c>
      <c r="D33" s="34" t="s">
        <v>31</v>
      </c>
      <c r="E33" s="34" t="s">
        <v>31</v>
      </c>
      <c r="F33" s="34" t="s">
        <v>31</v>
      </c>
      <c r="G33" s="34" t="s">
        <v>31</v>
      </c>
      <c r="H33" s="34" t="s">
        <v>31</v>
      </c>
      <c r="I33" s="34" t="s">
        <v>31</v>
      </c>
      <c r="J33" s="34" t="s">
        <v>31</v>
      </c>
      <c r="K33" s="34" t="s">
        <v>31</v>
      </c>
      <c r="L33" s="34" t="s">
        <v>31</v>
      </c>
    </row>
    <row r="34" spans="1:12">
      <c r="A34" s="5">
        <v>30</v>
      </c>
      <c r="B34" s="60">
        <v>43646</v>
      </c>
      <c r="C34" s="34" t="s">
        <v>31</v>
      </c>
      <c r="D34" s="34" t="s">
        <v>31</v>
      </c>
      <c r="E34" s="34" t="s">
        <v>31</v>
      </c>
      <c r="F34" s="34" t="s">
        <v>31</v>
      </c>
      <c r="G34" s="34" t="s">
        <v>31</v>
      </c>
      <c r="H34" s="34" t="s">
        <v>31</v>
      </c>
      <c r="I34" s="34" t="s">
        <v>31</v>
      </c>
      <c r="J34" s="34" t="s">
        <v>31</v>
      </c>
      <c r="K34" s="34" t="s">
        <v>31</v>
      </c>
      <c r="L34" s="34" t="s">
        <v>31</v>
      </c>
    </row>
    <row r="35" spans="1:12" s="50" customFormat="1" ht="36" customHeight="1">
      <c r="A35" s="244" t="s">
        <v>6</v>
      </c>
      <c r="B35" s="245"/>
      <c r="C35" s="42">
        <f t="shared" ref="C35:J35" si="2">SUM(C5:C34)</f>
        <v>200</v>
      </c>
      <c r="D35" s="42">
        <f t="shared" si="2"/>
        <v>663</v>
      </c>
      <c r="E35" s="42">
        <f t="shared" si="2"/>
        <v>225</v>
      </c>
      <c r="F35" s="42">
        <f t="shared" si="2"/>
        <v>631</v>
      </c>
      <c r="G35" s="42">
        <f t="shared" si="2"/>
        <v>74</v>
      </c>
      <c r="H35" s="42">
        <f t="shared" si="2"/>
        <v>313</v>
      </c>
      <c r="I35" s="42">
        <f t="shared" si="2"/>
        <v>61</v>
      </c>
      <c r="J35" s="42">
        <f t="shared" si="2"/>
        <v>132</v>
      </c>
      <c r="K35" s="7">
        <f>SUM(K5:K34)</f>
        <v>560</v>
      </c>
      <c r="L35" s="7">
        <f>SUM(L5:L34)</f>
        <v>1739</v>
      </c>
    </row>
    <row r="36" spans="1:12">
      <c r="A36" s="9"/>
      <c r="B36" s="65"/>
      <c r="C36" s="9"/>
      <c r="D36" s="9"/>
      <c r="E36" s="9"/>
      <c r="F36" s="9"/>
      <c r="G36" s="9"/>
      <c r="H36" s="9"/>
      <c r="I36" s="9"/>
      <c r="J36" s="9"/>
    </row>
    <row r="37" spans="1:12">
      <c r="A37" s="255" t="s">
        <v>9</v>
      </c>
      <c r="B37" s="255"/>
      <c r="C37" s="41">
        <f>C35/30</f>
        <v>6.666666666666667</v>
      </c>
      <c r="D37" s="49">
        <f t="shared" ref="D37:L37" si="3">D35/30</f>
        <v>22.1</v>
      </c>
      <c r="E37" s="41">
        <f t="shared" si="3"/>
        <v>7.5</v>
      </c>
      <c r="F37" s="44">
        <f t="shared" si="3"/>
        <v>21.033333333333335</v>
      </c>
      <c r="G37" s="41">
        <f t="shared" si="3"/>
        <v>2.4666666666666668</v>
      </c>
      <c r="H37" s="8">
        <f t="shared" si="3"/>
        <v>10.433333333333334</v>
      </c>
      <c r="I37" s="41">
        <f t="shared" si="3"/>
        <v>2.0333333333333332</v>
      </c>
      <c r="J37" s="46">
        <f t="shared" si="3"/>
        <v>4.4000000000000004</v>
      </c>
      <c r="K37" s="41">
        <f t="shared" si="3"/>
        <v>18.666666666666668</v>
      </c>
      <c r="L37" s="45">
        <f t="shared" si="3"/>
        <v>57.966666666666669</v>
      </c>
    </row>
  </sheetData>
  <mergeCells count="10">
    <mergeCell ref="A37:B37"/>
    <mergeCell ref="A35:B35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scale="8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2:N38"/>
  <sheetViews>
    <sheetView topLeftCell="A2" workbookViewId="0">
      <selection sqref="A1:L38"/>
    </sheetView>
  </sheetViews>
  <sheetFormatPr defaultRowHeight="15"/>
  <cols>
    <col min="1" max="1" width="6.85546875" customWidth="1"/>
    <col min="2" max="2" width="14.140625" customWidth="1"/>
    <col min="5" max="5" width="11" bestFit="1" customWidth="1"/>
    <col min="6" max="6" width="12" bestFit="1" customWidth="1"/>
    <col min="7" max="7" width="9.5703125" customWidth="1"/>
    <col min="8" max="10" width="8.28515625" customWidth="1"/>
  </cols>
  <sheetData>
    <row r="2" spans="1:14">
      <c r="A2" s="301" t="s">
        <v>930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  <c r="M2" s="135"/>
      <c r="N2" s="135"/>
    </row>
    <row r="3" spans="1:14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4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4">
      <c r="A5" s="88">
        <v>1</v>
      </c>
      <c r="B5" s="88" t="s">
        <v>901</v>
      </c>
      <c r="C5" s="88" t="s">
        <v>31</v>
      </c>
      <c r="D5" s="88" t="s">
        <v>31</v>
      </c>
      <c r="E5" s="88" t="s">
        <v>31</v>
      </c>
      <c r="F5" s="88" t="s">
        <v>31</v>
      </c>
      <c r="G5" s="88" t="s">
        <v>31</v>
      </c>
      <c r="H5" s="88" t="s">
        <v>31</v>
      </c>
      <c r="I5" s="88" t="s">
        <v>31</v>
      </c>
      <c r="J5" s="88" t="s">
        <v>31</v>
      </c>
      <c r="K5" s="88" t="s">
        <v>31</v>
      </c>
      <c r="L5" s="88" t="s">
        <v>31</v>
      </c>
    </row>
    <row r="6" spans="1:14">
      <c r="A6" s="88">
        <v>2</v>
      </c>
      <c r="B6" s="88" t="s">
        <v>902</v>
      </c>
      <c r="C6" s="88">
        <v>47</v>
      </c>
      <c r="D6" s="88">
        <v>143</v>
      </c>
      <c r="E6" s="88">
        <v>73</v>
      </c>
      <c r="F6" s="88">
        <v>220</v>
      </c>
      <c r="G6" s="88">
        <v>9</v>
      </c>
      <c r="H6" s="88">
        <v>20</v>
      </c>
      <c r="I6" s="88">
        <v>2</v>
      </c>
      <c r="J6" s="88">
        <v>6</v>
      </c>
      <c r="K6" s="88">
        <f>C6+G6+E6+I6</f>
        <v>131</v>
      </c>
      <c r="L6" s="88">
        <f>D6+H6+F6+J6</f>
        <v>389</v>
      </c>
    </row>
    <row r="7" spans="1:14">
      <c r="A7" s="88">
        <v>3</v>
      </c>
      <c r="B7" s="88" t="s">
        <v>903</v>
      </c>
      <c r="C7" s="88" t="s">
        <v>31</v>
      </c>
      <c r="D7" s="88"/>
      <c r="E7" s="88" t="s">
        <v>31</v>
      </c>
      <c r="F7" s="88" t="s">
        <v>31</v>
      </c>
      <c r="G7" s="88" t="s">
        <v>31</v>
      </c>
      <c r="H7" s="88" t="s">
        <v>31</v>
      </c>
      <c r="I7" s="88" t="s">
        <v>31</v>
      </c>
      <c r="J7" s="88" t="s">
        <v>31</v>
      </c>
      <c r="K7" s="88" t="s">
        <v>31</v>
      </c>
      <c r="L7" s="88" t="s">
        <v>31</v>
      </c>
    </row>
    <row r="8" spans="1:14">
      <c r="A8" s="88">
        <v>4</v>
      </c>
      <c r="B8" s="88" t="s">
        <v>904</v>
      </c>
      <c r="C8" s="88">
        <v>84</v>
      </c>
      <c r="D8" s="88">
        <v>253</v>
      </c>
      <c r="E8" s="88">
        <v>92</v>
      </c>
      <c r="F8" s="88">
        <v>277</v>
      </c>
      <c r="G8" s="88">
        <v>12</v>
      </c>
      <c r="H8" s="88">
        <v>27</v>
      </c>
      <c r="I8" s="88">
        <v>11</v>
      </c>
      <c r="J8" s="88">
        <v>12</v>
      </c>
      <c r="K8" s="88">
        <f>C8+G8+E8+I8</f>
        <v>199</v>
      </c>
      <c r="L8" s="88">
        <f>D8+H8+F8+J8</f>
        <v>569</v>
      </c>
    </row>
    <row r="9" spans="1:14">
      <c r="A9" s="88">
        <v>5</v>
      </c>
      <c r="B9" s="88" t="s">
        <v>905</v>
      </c>
      <c r="C9" s="88" t="s">
        <v>31</v>
      </c>
      <c r="D9" s="88" t="s">
        <v>31</v>
      </c>
      <c r="E9" s="88" t="s">
        <v>31</v>
      </c>
      <c r="F9" s="88" t="s">
        <v>31</v>
      </c>
      <c r="G9" s="88" t="s">
        <v>31</v>
      </c>
      <c r="H9" s="88" t="s">
        <v>31</v>
      </c>
      <c r="I9" s="88" t="s">
        <v>31</v>
      </c>
      <c r="J9" s="88" t="s">
        <v>31</v>
      </c>
      <c r="K9" s="88" t="s">
        <v>31</v>
      </c>
      <c r="L9" s="88" t="s">
        <v>31</v>
      </c>
    </row>
    <row r="10" spans="1:14">
      <c r="A10" s="88">
        <v>6</v>
      </c>
      <c r="B10" s="88" t="s">
        <v>906</v>
      </c>
      <c r="C10" s="88">
        <v>31</v>
      </c>
      <c r="D10" s="88">
        <v>95</v>
      </c>
      <c r="E10" s="88">
        <v>19</v>
      </c>
      <c r="F10" s="88">
        <v>59</v>
      </c>
      <c r="G10" s="88">
        <v>0</v>
      </c>
      <c r="H10" s="88">
        <v>0</v>
      </c>
      <c r="I10" s="88">
        <v>0</v>
      </c>
      <c r="J10" s="88">
        <v>0</v>
      </c>
      <c r="K10" s="88">
        <f>C10+G10+E10+I10</f>
        <v>50</v>
      </c>
      <c r="L10" s="88">
        <f>D10+H10+F10+J10</f>
        <v>154</v>
      </c>
    </row>
    <row r="11" spans="1:14">
      <c r="A11" s="88">
        <v>7</v>
      </c>
      <c r="B11" s="88" t="s">
        <v>907</v>
      </c>
      <c r="C11" s="88" t="s">
        <v>31</v>
      </c>
      <c r="D11" s="88" t="s">
        <v>31</v>
      </c>
      <c r="E11" s="88" t="s">
        <v>31</v>
      </c>
      <c r="F11" s="88" t="s">
        <v>31</v>
      </c>
      <c r="G11" s="88" t="s">
        <v>31</v>
      </c>
      <c r="H11" s="88" t="s">
        <v>31</v>
      </c>
      <c r="I11" s="88" t="s">
        <v>31</v>
      </c>
      <c r="J11" s="88" t="s">
        <v>31</v>
      </c>
      <c r="K11" s="88" t="s">
        <v>31</v>
      </c>
      <c r="L11" s="88" t="s">
        <v>31</v>
      </c>
    </row>
    <row r="12" spans="1:14">
      <c r="A12" s="88">
        <v>8</v>
      </c>
      <c r="B12" s="88" t="s">
        <v>908</v>
      </c>
      <c r="C12" s="88">
        <v>300</v>
      </c>
      <c r="D12" s="88">
        <v>903</v>
      </c>
      <c r="E12" s="88">
        <v>372</v>
      </c>
      <c r="F12" s="88">
        <v>1110</v>
      </c>
      <c r="G12" s="88">
        <v>18</v>
      </c>
      <c r="H12" s="88">
        <v>37</v>
      </c>
      <c r="I12" s="88">
        <v>17</v>
      </c>
      <c r="J12" s="88">
        <v>19</v>
      </c>
      <c r="K12" s="88">
        <f>C12+G12+E12+I12</f>
        <v>707</v>
      </c>
      <c r="L12" s="88">
        <f>D12+H12+F12+J12</f>
        <v>2069</v>
      </c>
    </row>
    <row r="13" spans="1:14">
      <c r="A13" s="88">
        <v>9</v>
      </c>
      <c r="B13" s="88" t="s">
        <v>909</v>
      </c>
      <c r="C13" s="88">
        <v>72</v>
      </c>
      <c r="D13" s="88">
        <v>180</v>
      </c>
      <c r="E13" s="88">
        <v>59</v>
      </c>
      <c r="F13" s="88">
        <v>206</v>
      </c>
      <c r="G13" s="88">
        <v>0</v>
      </c>
      <c r="H13" s="88">
        <v>0</v>
      </c>
      <c r="I13" s="88">
        <v>7</v>
      </c>
      <c r="J13" s="88">
        <v>7</v>
      </c>
      <c r="K13" s="88">
        <f>C13+G13+E13+I13</f>
        <v>138</v>
      </c>
      <c r="L13" s="88">
        <f>D13+H13+F13+J13</f>
        <v>393</v>
      </c>
    </row>
    <row r="14" spans="1:14">
      <c r="A14" s="88">
        <v>10</v>
      </c>
      <c r="B14" s="88" t="s">
        <v>910</v>
      </c>
      <c r="C14" s="88" t="s">
        <v>31</v>
      </c>
      <c r="D14" s="88" t="s">
        <v>31</v>
      </c>
      <c r="E14" s="88" t="s">
        <v>31</v>
      </c>
      <c r="F14" s="88" t="s">
        <v>31</v>
      </c>
      <c r="G14" s="88" t="s">
        <v>31</v>
      </c>
      <c r="H14" s="88" t="s">
        <v>31</v>
      </c>
      <c r="I14" s="88" t="s">
        <v>31</v>
      </c>
      <c r="J14" s="88" t="s">
        <v>31</v>
      </c>
      <c r="K14" s="88" t="s">
        <v>31</v>
      </c>
      <c r="L14" s="88" t="s">
        <v>31</v>
      </c>
    </row>
    <row r="15" spans="1:14">
      <c r="A15" s="304">
        <v>11</v>
      </c>
      <c r="B15" s="304" t="s">
        <v>911</v>
      </c>
      <c r="C15" s="88">
        <v>56</v>
      </c>
      <c r="D15" s="88">
        <v>169</v>
      </c>
      <c r="E15" s="88">
        <v>43</v>
      </c>
      <c r="F15" s="88">
        <v>131</v>
      </c>
      <c r="G15" s="88">
        <v>28</v>
      </c>
      <c r="H15" s="88">
        <v>58</v>
      </c>
      <c r="I15" s="88">
        <v>1</v>
      </c>
      <c r="J15" s="88">
        <v>2</v>
      </c>
      <c r="K15" s="88">
        <f>C15+G15+E15+I15</f>
        <v>128</v>
      </c>
      <c r="L15" s="88">
        <f>D15+H15+F15+J15</f>
        <v>360</v>
      </c>
    </row>
    <row r="16" spans="1:14">
      <c r="A16" s="305"/>
      <c r="B16" s="305"/>
      <c r="C16" s="88">
        <v>25</v>
      </c>
      <c r="D16" s="88">
        <v>100</v>
      </c>
      <c r="E16" s="88">
        <v>30</v>
      </c>
      <c r="F16" s="88">
        <v>210</v>
      </c>
      <c r="G16" s="88">
        <v>7</v>
      </c>
      <c r="H16" s="88">
        <v>100</v>
      </c>
      <c r="I16" s="88">
        <v>10</v>
      </c>
      <c r="J16" s="88">
        <v>30</v>
      </c>
      <c r="K16" s="88">
        <v>72</v>
      </c>
      <c r="L16" s="88">
        <f>D16+H16+F16+J16</f>
        <v>440</v>
      </c>
    </row>
    <row r="17" spans="1:12">
      <c r="A17" s="88">
        <v>12</v>
      </c>
      <c r="B17" s="88" t="s">
        <v>912</v>
      </c>
      <c r="C17" s="88" t="s">
        <v>31</v>
      </c>
      <c r="D17" s="88" t="s">
        <v>31</v>
      </c>
      <c r="E17" s="88" t="s">
        <v>31</v>
      </c>
      <c r="F17" s="88" t="s">
        <v>31</v>
      </c>
      <c r="G17" s="88" t="s">
        <v>31</v>
      </c>
      <c r="H17" s="88" t="s">
        <v>31</v>
      </c>
      <c r="I17" s="88" t="s">
        <v>31</v>
      </c>
      <c r="J17" s="88" t="s">
        <v>31</v>
      </c>
      <c r="K17" s="88" t="s">
        <v>31</v>
      </c>
      <c r="L17" s="88" t="s">
        <v>31</v>
      </c>
    </row>
    <row r="18" spans="1:12">
      <c r="A18" s="304">
        <v>13</v>
      </c>
      <c r="B18" s="304" t="s">
        <v>913</v>
      </c>
      <c r="C18" s="88">
        <v>62</v>
      </c>
      <c r="D18" s="88">
        <v>189</v>
      </c>
      <c r="E18" s="88">
        <v>56</v>
      </c>
      <c r="F18" s="88">
        <v>172</v>
      </c>
      <c r="G18" s="88">
        <v>10</v>
      </c>
      <c r="H18" s="88">
        <v>23</v>
      </c>
      <c r="I18" s="88">
        <v>4</v>
      </c>
      <c r="J18" s="88">
        <v>5</v>
      </c>
      <c r="K18" s="88">
        <f t="shared" ref="K18:L21" si="0">C18+G18+E18+I18</f>
        <v>132</v>
      </c>
      <c r="L18" s="88">
        <f t="shared" si="0"/>
        <v>389</v>
      </c>
    </row>
    <row r="19" spans="1:12">
      <c r="A19" s="305"/>
      <c r="B19" s="305"/>
      <c r="C19" s="88">
        <v>21</v>
      </c>
      <c r="D19" s="88">
        <v>77.5</v>
      </c>
      <c r="E19" s="88">
        <v>13</v>
      </c>
      <c r="F19" s="88">
        <v>42.9</v>
      </c>
      <c r="G19" s="88">
        <v>4</v>
      </c>
      <c r="H19" s="88">
        <v>44.7</v>
      </c>
      <c r="I19" s="88">
        <v>5</v>
      </c>
      <c r="J19" s="88">
        <v>4.9000000000000004</v>
      </c>
      <c r="K19" s="88">
        <f t="shared" si="0"/>
        <v>43</v>
      </c>
      <c r="L19" s="88">
        <f t="shared" si="0"/>
        <v>170</v>
      </c>
    </row>
    <row r="20" spans="1:12">
      <c r="A20" s="88">
        <v>14</v>
      </c>
      <c r="B20" s="88" t="s">
        <v>914</v>
      </c>
      <c r="C20" s="88">
        <v>39</v>
      </c>
      <c r="D20" s="88">
        <v>119</v>
      </c>
      <c r="E20" s="88">
        <v>27</v>
      </c>
      <c r="F20" s="88">
        <v>81</v>
      </c>
      <c r="G20" s="88">
        <v>8</v>
      </c>
      <c r="H20" s="88">
        <v>18</v>
      </c>
      <c r="I20" s="88">
        <v>3</v>
      </c>
      <c r="J20" s="88">
        <v>8</v>
      </c>
      <c r="K20" s="88">
        <f t="shared" si="0"/>
        <v>77</v>
      </c>
      <c r="L20" s="88">
        <f t="shared" si="0"/>
        <v>226</v>
      </c>
    </row>
    <row r="21" spans="1:12">
      <c r="A21" s="88">
        <v>15</v>
      </c>
      <c r="B21" s="88" t="s">
        <v>915</v>
      </c>
      <c r="C21" s="88">
        <v>42</v>
      </c>
      <c r="D21" s="88">
        <v>122</v>
      </c>
      <c r="E21" s="88">
        <v>63</v>
      </c>
      <c r="F21" s="88">
        <v>185</v>
      </c>
      <c r="G21" s="88">
        <v>10</v>
      </c>
      <c r="H21" s="88">
        <v>28</v>
      </c>
      <c r="I21" s="88">
        <v>4</v>
      </c>
      <c r="J21" s="88">
        <v>9</v>
      </c>
      <c r="K21" s="88">
        <f t="shared" si="0"/>
        <v>119</v>
      </c>
      <c r="L21" s="88">
        <f t="shared" si="0"/>
        <v>344</v>
      </c>
    </row>
    <row r="22" spans="1:12">
      <c r="A22" s="88">
        <v>16</v>
      </c>
      <c r="B22" s="88" t="s">
        <v>916</v>
      </c>
      <c r="C22" s="88" t="s">
        <v>31</v>
      </c>
      <c r="D22" s="88" t="s">
        <v>31</v>
      </c>
      <c r="E22" s="88" t="s">
        <v>31</v>
      </c>
      <c r="F22" s="88" t="s">
        <v>31</v>
      </c>
      <c r="G22" s="88" t="s">
        <v>31</v>
      </c>
      <c r="H22" s="88" t="s">
        <v>31</v>
      </c>
      <c r="I22" s="88" t="s">
        <v>31</v>
      </c>
      <c r="J22" s="88" t="s">
        <v>31</v>
      </c>
      <c r="K22" s="88" t="s">
        <v>31</v>
      </c>
      <c r="L22" s="88" t="s">
        <v>31</v>
      </c>
    </row>
    <row r="23" spans="1:12">
      <c r="A23" s="88">
        <v>17</v>
      </c>
      <c r="B23" s="88" t="s">
        <v>917</v>
      </c>
      <c r="C23" s="88" t="s">
        <v>31</v>
      </c>
      <c r="D23" s="88" t="s">
        <v>31</v>
      </c>
      <c r="E23" s="88" t="s">
        <v>31</v>
      </c>
      <c r="F23" s="88" t="s">
        <v>31</v>
      </c>
      <c r="G23" s="88" t="s">
        <v>31</v>
      </c>
      <c r="H23" s="88" t="s">
        <v>31</v>
      </c>
      <c r="I23" s="88" t="s">
        <v>31</v>
      </c>
      <c r="J23" s="88" t="s">
        <v>31</v>
      </c>
      <c r="K23" s="88" t="s">
        <v>31</v>
      </c>
      <c r="L23" s="88" t="s">
        <v>31</v>
      </c>
    </row>
    <row r="24" spans="1:12">
      <c r="A24" s="88">
        <v>18</v>
      </c>
      <c r="B24" s="88" t="s">
        <v>918</v>
      </c>
      <c r="C24" s="88">
        <v>42</v>
      </c>
      <c r="D24" s="88">
        <v>129</v>
      </c>
      <c r="E24" s="88">
        <v>63</v>
      </c>
      <c r="F24" s="88">
        <v>191</v>
      </c>
      <c r="G24" s="88">
        <v>5</v>
      </c>
      <c r="H24" s="88">
        <v>15</v>
      </c>
      <c r="I24" s="88">
        <v>3</v>
      </c>
      <c r="J24" s="88">
        <v>5</v>
      </c>
      <c r="K24" s="88">
        <f>C24+G24+E24+I24</f>
        <v>113</v>
      </c>
      <c r="L24" s="88">
        <f>D24+H24+F24+J24</f>
        <v>340</v>
      </c>
    </row>
    <row r="25" spans="1:12">
      <c r="A25" s="88">
        <v>19</v>
      </c>
      <c r="B25" s="88" t="s">
        <v>919</v>
      </c>
      <c r="C25" s="88" t="s">
        <v>31</v>
      </c>
      <c r="D25" s="88" t="s">
        <v>31</v>
      </c>
      <c r="E25" s="88" t="s">
        <v>31</v>
      </c>
      <c r="F25" s="88" t="s">
        <v>31</v>
      </c>
      <c r="G25" s="88" t="s">
        <v>31</v>
      </c>
      <c r="H25" s="88" t="s">
        <v>31</v>
      </c>
      <c r="I25" s="88" t="s">
        <v>31</v>
      </c>
      <c r="J25" s="88" t="s">
        <v>31</v>
      </c>
      <c r="K25" s="88" t="s">
        <v>31</v>
      </c>
      <c r="L25" s="88" t="s">
        <v>31</v>
      </c>
    </row>
    <row r="26" spans="1:12">
      <c r="A26" s="88">
        <v>20</v>
      </c>
      <c r="B26" s="88" t="s">
        <v>920</v>
      </c>
      <c r="C26" s="88">
        <v>94</v>
      </c>
      <c r="D26" s="88">
        <v>286</v>
      </c>
      <c r="E26" s="88">
        <v>73</v>
      </c>
      <c r="F26" s="88">
        <v>221</v>
      </c>
      <c r="G26" s="88">
        <v>15</v>
      </c>
      <c r="H26" s="88">
        <v>33</v>
      </c>
      <c r="I26" s="88">
        <v>4</v>
      </c>
      <c r="J26" s="88">
        <v>9</v>
      </c>
      <c r="K26" s="88">
        <f>C26+G26+E26+I26</f>
        <v>186</v>
      </c>
      <c r="L26" s="88">
        <f>D26+H26+F26+J26</f>
        <v>549</v>
      </c>
    </row>
    <row r="27" spans="1:12">
      <c r="A27" s="88">
        <v>21</v>
      </c>
      <c r="B27" s="88" t="s">
        <v>921</v>
      </c>
      <c r="C27" s="88" t="s">
        <v>31</v>
      </c>
      <c r="D27" s="88" t="s">
        <v>31</v>
      </c>
      <c r="E27" s="88" t="s">
        <v>31</v>
      </c>
      <c r="F27" s="88" t="s">
        <v>31</v>
      </c>
      <c r="G27" s="88" t="s">
        <v>31</v>
      </c>
      <c r="H27" s="88" t="s">
        <v>31</v>
      </c>
      <c r="I27" s="88" t="s">
        <v>31</v>
      </c>
      <c r="J27" s="88" t="s">
        <v>31</v>
      </c>
      <c r="K27" s="88" t="s">
        <v>31</v>
      </c>
      <c r="L27" s="88" t="s">
        <v>31</v>
      </c>
    </row>
    <row r="28" spans="1:12">
      <c r="A28" s="88">
        <v>22</v>
      </c>
      <c r="B28" s="88" t="s">
        <v>922</v>
      </c>
      <c r="C28" s="88">
        <v>86</v>
      </c>
      <c r="D28" s="88">
        <v>261</v>
      </c>
      <c r="E28" s="88">
        <v>74</v>
      </c>
      <c r="F28" s="88">
        <v>225</v>
      </c>
      <c r="G28" s="88">
        <v>4</v>
      </c>
      <c r="H28" s="88">
        <v>10</v>
      </c>
      <c r="I28" s="88">
        <v>4</v>
      </c>
      <c r="J28" s="88">
        <v>6</v>
      </c>
      <c r="K28" s="88">
        <f>C28+G28+E28+I28</f>
        <v>168</v>
      </c>
      <c r="L28" s="88">
        <f>D28+H28+F28+J28</f>
        <v>502</v>
      </c>
    </row>
    <row r="29" spans="1:12">
      <c r="A29" s="88">
        <v>23</v>
      </c>
      <c r="B29" s="88" t="s">
        <v>923</v>
      </c>
      <c r="C29" s="88">
        <v>26</v>
      </c>
      <c r="D29" s="88">
        <v>81</v>
      </c>
      <c r="E29" s="88">
        <v>20</v>
      </c>
      <c r="F29" s="88">
        <v>62</v>
      </c>
      <c r="G29" s="88">
        <v>4</v>
      </c>
      <c r="H29" s="88">
        <v>10</v>
      </c>
      <c r="I29" s="88">
        <v>2</v>
      </c>
      <c r="J29" s="88">
        <v>3</v>
      </c>
      <c r="K29" s="88">
        <f>C29+G29+E29+I29</f>
        <v>52</v>
      </c>
      <c r="L29" s="88">
        <f>D29+H29+F29+J29</f>
        <v>156</v>
      </c>
    </row>
    <row r="30" spans="1:12">
      <c r="A30" s="88">
        <v>24</v>
      </c>
      <c r="B30" s="88" t="s">
        <v>924</v>
      </c>
      <c r="C30" s="88" t="s">
        <v>31</v>
      </c>
      <c r="D30" s="88" t="s">
        <v>31</v>
      </c>
      <c r="E30" s="88" t="s">
        <v>31</v>
      </c>
      <c r="F30" s="88" t="s">
        <v>31</v>
      </c>
      <c r="G30" s="88" t="s">
        <v>31</v>
      </c>
      <c r="H30" s="88" t="s">
        <v>31</v>
      </c>
      <c r="I30" s="88" t="s">
        <v>31</v>
      </c>
      <c r="J30" s="88" t="s">
        <v>31</v>
      </c>
      <c r="K30" s="88" t="s">
        <v>31</v>
      </c>
      <c r="L30" s="88" t="s">
        <v>31</v>
      </c>
    </row>
    <row r="31" spans="1:12">
      <c r="A31" s="88">
        <v>25</v>
      </c>
      <c r="B31" s="88" t="s">
        <v>925</v>
      </c>
      <c r="C31" s="88">
        <v>34</v>
      </c>
      <c r="D31" s="88">
        <v>104</v>
      </c>
      <c r="E31" s="88">
        <v>35</v>
      </c>
      <c r="F31" s="88">
        <v>109</v>
      </c>
      <c r="G31" s="88">
        <v>0</v>
      </c>
      <c r="H31" s="88">
        <v>0</v>
      </c>
      <c r="I31" s="88">
        <v>0</v>
      </c>
      <c r="J31" s="88">
        <v>0</v>
      </c>
      <c r="K31" s="88">
        <f>C31+G31+E31+I31</f>
        <v>69</v>
      </c>
      <c r="L31" s="88">
        <f>D31+H31+F31+J31</f>
        <v>213</v>
      </c>
    </row>
    <row r="32" spans="1:12">
      <c r="A32" s="88">
        <v>26</v>
      </c>
      <c r="B32" s="88" t="s">
        <v>926</v>
      </c>
      <c r="C32" s="88" t="s">
        <v>31</v>
      </c>
      <c r="D32" s="88" t="s">
        <v>31</v>
      </c>
      <c r="E32" s="88" t="s">
        <v>31</v>
      </c>
      <c r="F32" s="88" t="s">
        <v>31</v>
      </c>
      <c r="G32" s="88" t="s">
        <v>31</v>
      </c>
      <c r="H32" s="88" t="s">
        <v>31</v>
      </c>
      <c r="I32" s="88" t="s">
        <v>31</v>
      </c>
      <c r="J32" s="88" t="s">
        <v>31</v>
      </c>
      <c r="K32" s="88" t="s">
        <v>31</v>
      </c>
      <c r="L32" s="88" t="s">
        <v>31</v>
      </c>
    </row>
    <row r="33" spans="1:12">
      <c r="A33" s="88">
        <v>27</v>
      </c>
      <c r="B33" s="88" t="s">
        <v>927</v>
      </c>
      <c r="C33" s="88">
        <v>20</v>
      </c>
      <c r="D33" s="88">
        <v>63</v>
      </c>
      <c r="E33" s="88">
        <v>20</v>
      </c>
      <c r="F33" s="88">
        <v>67</v>
      </c>
      <c r="G33" s="88">
        <v>5</v>
      </c>
      <c r="H33" s="88">
        <v>12</v>
      </c>
      <c r="I33" s="88">
        <v>0</v>
      </c>
      <c r="J33" s="88">
        <v>0</v>
      </c>
      <c r="K33" s="88">
        <f>C33+G33+E33+I33</f>
        <v>45</v>
      </c>
      <c r="L33" s="88">
        <f>D33+H33+F33+J33</f>
        <v>142</v>
      </c>
    </row>
    <row r="34" spans="1:12">
      <c r="A34" s="88">
        <v>28</v>
      </c>
      <c r="B34" s="88" t="s">
        <v>928</v>
      </c>
      <c r="C34" s="88" t="s">
        <v>31</v>
      </c>
      <c r="D34" s="88" t="s">
        <v>31</v>
      </c>
      <c r="E34" s="88" t="s">
        <v>31</v>
      </c>
      <c r="F34" s="88" t="s">
        <v>31</v>
      </c>
      <c r="G34" s="88" t="s">
        <v>31</v>
      </c>
      <c r="H34" s="88" t="s">
        <v>31</v>
      </c>
      <c r="I34" s="88" t="s">
        <v>31</v>
      </c>
      <c r="J34" s="88" t="s">
        <v>31</v>
      </c>
      <c r="K34" s="88" t="s">
        <v>31</v>
      </c>
      <c r="L34" s="88" t="s">
        <v>31</v>
      </c>
    </row>
    <row r="35" spans="1:12">
      <c r="A35" s="88">
        <v>29</v>
      </c>
      <c r="B35" s="88" t="s">
        <v>929</v>
      </c>
      <c r="C35" s="88">
        <v>60</v>
      </c>
      <c r="D35" s="88">
        <v>183</v>
      </c>
      <c r="E35" s="88">
        <v>56</v>
      </c>
      <c r="F35" s="88">
        <v>169</v>
      </c>
      <c r="G35" s="88">
        <v>0</v>
      </c>
      <c r="H35" s="88">
        <v>0</v>
      </c>
      <c r="I35" s="88">
        <v>12</v>
      </c>
      <c r="J35" s="88">
        <v>24</v>
      </c>
      <c r="K35" s="88">
        <f>C35+G35+E35+I35</f>
        <v>128</v>
      </c>
      <c r="L35" s="88">
        <f>D35+H35+F35+J35</f>
        <v>376</v>
      </c>
    </row>
    <row r="36" spans="1:12" ht="24" customHeight="1">
      <c r="A36" s="125"/>
      <c r="B36" s="7" t="s">
        <v>6</v>
      </c>
      <c r="C36" s="126">
        <f t="shared" ref="C36:L36" si="1">SUM(C5:C35)</f>
        <v>1141</v>
      </c>
      <c r="D36" s="126">
        <f t="shared" si="1"/>
        <v>3457.5</v>
      </c>
      <c r="E36" s="126">
        <f>SUM(E5:E35)</f>
        <v>1188</v>
      </c>
      <c r="F36" s="126">
        <f>SUM(F5:F35)</f>
        <v>3737.9</v>
      </c>
      <c r="G36" s="126">
        <f t="shared" si="1"/>
        <v>139</v>
      </c>
      <c r="H36" s="126">
        <f t="shared" si="1"/>
        <v>435.7</v>
      </c>
      <c r="I36" s="126">
        <f t="shared" si="1"/>
        <v>89</v>
      </c>
      <c r="J36" s="126">
        <f t="shared" si="1"/>
        <v>149.9</v>
      </c>
      <c r="K36" s="126">
        <f t="shared" si="1"/>
        <v>2557</v>
      </c>
      <c r="L36" s="126">
        <f t="shared" si="1"/>
        <v>7781</v>
      </c>
    </row>
    <row r="38" spans="1:12" s="101" customFormat="1">
      <c r="B38" s="168" t="s">
        <v>9</v>
      </c>
      <c r="C38" s="88">
        <f>C36/31</f>
        <v>36.806451612903224</v>
      </c>
      <c r="D38" s="120">
        <f t="shared" ref="D38:L38" si="2">D36/31</f>
        <v>111.53225806451613</v>
      </c>
      <c r="E38" s="88">
        <f>E36/31</f>
        <v>38.322580645161288</v>
      </c>
      <c r="F38" s="121">
        <f>F36/31</f>
        <v>120.57741935483871</v>
      </c>
      <c r="G38" s="88">
        <f t="shared" si="2"/>
        <v>4.4838709677419351</v>
      </c>
      <c r="H38" s="122">
        <f t="shared" si="2"/>
        <v>14.054838709677419</v>
      </c>
      <c r="I38" s="88">
        <f t="shared" si="2"/>
        <v>2.870967741935484</v>
      </c>
      <c r="J38" s="128">
        <f t="shared" si="2"/>
        <v>4.8354838709677423</v>
      </c>
      <c r="K38" s="88">
        <f t="shared" si="2"/>
        <v>82.483870967741936</v>
      </c>
      <c r="L38" s="124">
        <f t="shared" si="2"/>
        <v>251</v>
      </c>
    </row>
  </sheetData>
  <mergeCells count="12">
    <mergeCell ref="A15:A16"/>
    <mergeCell ref="B15:B16"/>
    <mergeCell ref="B18:B19"/>
    <mergeCell ref="A18:A19"/>
    <mergeCell ref="A3:A4"/>
    <mergeCell ref="B3:B4"/>
    <mergeCell ref="A2:L2"/>
    <mergeCell ref="C3:D3"/>
    <mergeCell ref="E3:F3"/>
    <mergeCell ref="G3:H3"/>
    <mergeCell ref="K3:L3"/>
    <mergeCell ref="I3:J3"/>
  </mergeCells>
  <pageMargins left="0.78740157480314965" right="0" top="0" bottom="0" header="0" footer="0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L37"/>
  <sheetViews>
    <sheetView workbookViewId="0">
      <selection sqref="A1:L37"/>
    </sheetView>
  </sheetViews>
  <sheetFormatPr defaultRowHeight="15"/>
  <cols>
    <col min="2" max="2" width="12.28515625" bestFit="1" customWidth="1"/>
  </cols>
  <sheetData>
    <row r="1" spans="1:12">
      <c r="A1" s="301" t="s">
        <v>932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3"/>
    </row>
    <row r="2" spans="1:12">
      <c r="A2" s="304" t="s">
        <v>0</v>
      </c>
      <c r="B2" s="304" t="s">
        <v>1</v>
      </c>
      <c r="C2" s="306" t="s">
        <v>2</v>
      </c>
      <c r="D2" s="306"/>
      <c r="E2" s="307" t="s">
        <v>48</v>
      </c>
      <c r="F2" s="308"/>
      <c r="G2" s="309" t="s">
        <v>4</v>
      </c>
      <c r="H2" s="310"/>
      <c r="I2" s="311" t="s">
        <v>5</v>
      </c>
      <c r="J2" s="312"/>
      <c r="K2" s="313" t="s">
        <v>74</v>
      </c>
      <c r="L2" s="314"/>
    </row>
    <row r="3" spans="1:12">
      <c r="A3" s="305"/>
      <c r="B3" s="305"/>
      <c r="C3" s="120" t="s">
        <v>7</v>
      </c>
      <c r="D3" s="120" t="s">
        <v>8</v>
      </c>
      <c r="E3" s="121" t="s">
        <v>7</v>
      </c>
      <c r="F3" s="121" t="s">
        <v>8</v>
      </c>
      <c r="G3" s="122" t="s">
        <v>7</v>
      </c>
      <c r="H3" s="122" t="s">
        <v>8</v>
      </c>
      <c r="I3" s="123" t="s">
        <v>7</v>
      </c>
      <c r="J3" s="123" t="s">
        <v>8</v>
      </c>
      <c r="K3" s="124" t="s">
        <v>7</v>
      </c>
      <c r="L3" s="124" t="s">
        <v>8</v>
      </c>
    </row>
    <row r="4" spans="1:12">
      <c r="A4" s="88">
        <v>1</v>
      </c>
      <c r="B4" s="171">
        <v>45017</v>
      </c>
      <c r="C4" s="88" t="s">
        <v>31</v>
      </c>
      <c r="D4" s="88" t="s">
        <v>31</v>
      </c>
      <c r="E4" s="88" t="s">
        <v>31</v>
      </c>
      <c r="F4" s="88" t="s">
        <v>31</v>
      </c>
      <c r="G4" s="88" t="s">
        <v>31</v>
      </c>
      <c r="H4" s="88" t="s">
        <v>31</v>
      </c>
      <c r="I4" s="88" t="s">
        <v>31</v>
      </c>
      <c r="J4" s="88" t="s">
        <v>31</v>
      </c>
      <c r="K4" s="88" t="s">
        <v>31</v>
      </c>
      <c r="L4" s="88" t="s">
        <v>31</v>
      </c>
    </row>
    <row r="5" spans="1:12">
      <c r="A5" s="304">
        <v>2</v>
      </c>
      <c r="B5" s="338">
        <v>45018</v>
      </c>
      <c r="C5" s="88">
        <v>40</v>
      </c>
      <c r="D5" s="88">
        <v>116</v>
      </c>
      <c r="E5" s="88">
        <v>60</v>
      </c>
      <c r="F5" s="88">
        <v>140</v>
      </c>
      <c r="G5" s="88" t="s">
        <v>31</v>
      </c>
      <c r="H5" s="88" t="s">
        <v>31</v>
      </c>
      <c r="I5" s="88" t="s">
        <v>31</v>
      </c>
      <c r="J5" s="88" t="s">
        <v>31</v>
      </c>
      <c r="K5" s="88">
        <f>SUM(C5,E5,G5,I5)</f>
        <v>100</v>
      </c>
      <c r="L5" s="88">
        <f>SUM(D5,F5,H5,J5)</f>
        <v>256</v>
      </c>
    </row>
    <row r="6" spans="1:12">
      <c r="A6" s="305"/>
      <c r="B6" s="339"/>
      <c r="C6" s="88">
        <v>112</v>
      </c>
      <c r="D6" s="88">
        <v>339</v>
      </c>
      <c r="E6" s="88">
        <v>126</v>
      </c>
      <c r="F6" s="88">
        <v>382</v>
      </c>
      <c r="G6" s="88">
        <v>42</v>
      </c>
      <c r="H6" s="88">
        <v>106</v>
      </c>
      <c r="I6" s="88">
        <v>15</v>
      </c>
      <c r="J6" s="88">
        <v>17</v>
      </c>
      <c r="K6" s="88">
        <f t="shared" ref="K6:L34" si="0">SUM(C6,E6,G6,I6)</f>
        <v>295</v>
      </c>
      <c r="L6" s="88">
        <f t="shared" si="0"/>
        <v>844</v>
      </c>
    </row>
    <row r="7" spans="1:12">
      <c r="A7" s="88">
        <v>3</v>
      </c>
      <c r="B7" s="171">
        <v>45019</v>
      </c>
      <c r="C7" s="88" t="s">
        <v>31</v>
      </c>
      <c r="D7" s="88" t="s">
        <v>31</v>
      </c>
      <c r="E7" s="88" t="s">
        <v>31</v>
      </c>
      <c r="F7" s="88" t="s">
        <v>31</v>
      </c>
      <c r="G7" s="88" t="s">
        <v>31</v>
      </c>
      <c r="H7" s="88" t="s">
        <v>31</v>
      </c>
      <c r="I7" s="88" t="s">
        <v>31</v>
      </c>
      <c r="J7" s="88" t="s">
        <v>31</v>
      </c>
      <c r="K7" s="88">
        <f t="shared" si="0"/>
        <v>0</v>
      </c>
      <c r="L7" s="88">
        <f t="shared" si="0"/>
        <v>0</v>
      </c>
    </row>
    <row r="8" spans="1:12">
      <c r="A8" s="88">
        <v>4</v>
      </c>
      <c r="B8" s="171">
        <v>45020</v>
      </c>
      <c r="C8" s="88" t="s">
        <v>31</v>
      </c>
      <c r="D8" s="88" t="s">
        <v>31</v>
      </c>
      <c r="E8" s="88" t="s">
        <v>31</v>
      </c>
      <c r="F8" s="88" t="s">
        <v>31</v>
      </c>
      <c r="G8" s="88" t="s">
        <v>31</v>
      </c>
      <c r="H8" s="88" t="s">
        <v>31</v>
      </c>
      <c r="I8" s="88" t="s">
        <v>31</v>
      </c>
      <c r="J8" s="88" t="s">
        <v>31</v>
      </c>
      <c r="K8" s="88">
        <f t="shared" si="0"/>
        <v>0</v>
      </c>
      <c r="L8" s="88">
        <f t="shared" si="0"/>
        <v>0</v>
      </c>
    </row>
    <row r="9" spans="1:12">
      <c r="A9" s="88">
        <v>5</v>
      </c>
      <c r="B9" s="171">
        <v>45021</v>
      </c>
      <c r="C9" s="88">
        <v>27</v>
      </c>
      <c r="D9" s="88">
        <v>81.5</v>
      </c>
      <c r="E9" s="88">
        <v>17</v>
      </c>
      <c r="F9" s="88">
        <v>38</v>
      </c>
      <c r="G9" s="88" t="s">
        <v>31</v>
      </c>
      <c r="H9" s="88" t="s">
        <v>31</v>
      </c>
      <c r="I9" s="88">
        <v>8</v>
      </c>
      <c r="J9" s="88">
        <v>10</v>
      </c>
      <c r="K9" s="88">
        <f t="shared" si="0"/>
        <v>52</v>
      </c>
      <c r="L9" s="88">
        <f t="shared" si="0"/>
        <v>129.5</v>
      </c>
    </row>
    <row r="10" spans="1:12">
      <c r="A10" s="88">
        <v>6</v>
      </c>
      <c r="B10" s="171">
        <v>45022</v>
      </c>
      <c r="C10" s="88" t="s">
        <v>31</v>
      </c>
      <c r="D10" s="88" t="s">
        <v>31</v>
      </c>
      <c r="E10" s="88" t="s">
        <v>31</v>
      </c>
      <c r="F10" s="88" t="s">
        <v>31</v>
      </c>
      <c r="G10" s="88" t="s">
        <v>31</v>
      </c>
      <c r="H10" s="88" t="s">
        <v>31</v>
      </c>
      <c r="I10" s="88" t="s">
        <v>31</v>
      </c>
      <c r="J10" s="88" t="s">
        <v>31</v>
      </c>
      <c r="K10" s="88">
        <f t="shared" si="0"/>
        <v>0</v>
      </c>
      <c r="L10" s="88">
        <f t="shared" si="0"/>
        <v>0</v>
      </c>
    </row>
    <row r="11" spans="1:12">
      <c r="A11" s="88">
        <v>7</v>
      </c>
      <c r="B11" s="171">
        <v>45023</v>
      </c>
      <c r="C11" s="88">
        <v>42</v>
      </c>
      <c r="D11" s="88">
        <v>127</v>
      </c>
      <c r="E11" s="88">
        <v>65</v>
      </c>
      <c r="F11" s="88">
        <v>199</v>
      </c>
      <c r="G11" s="88">
        <v>11</v>
      </c>
      <c r="H11" s="88">
        <v>25</v>
      </c>
      <c r="I11" s="88">
        <v>6</v>
      </c>
      <c r="J11" s="88">
        <v>8</v>
      </c>
      <c r="K11" s="88">
        <f t="shared" si="0"/>
        <v>124</v>
      </c>
      <c r="L11" s="88">
        <f t="shared" si="0"/>
        <v>359</v>
      </c>
    </row>
    <row r="12" spans="1:12">
      <c r="A12" s="88">
        <v>8</v>
      </c>
      <c r="B12" s="171">
        <v>45024</v>
      </c>
      <c r="C12" s="88">
        <v>46</v>
      </c>
      <c r="D12" s="88">
        <v>141</v>
      </c>
      <c r="E12" s="88">
        <v>54</v>
      </c>
      <c r="F12" s="88">
        <v>166</v>
      </c>
      <c r="G12" s="88">
        <v>7</v>
      </c>
      <c r="H12" s="88">
        <v>19</v>
      </c>
      <c r="I12" s="88" t="s">
        <v>31</v>
      </c>
      <c r="J12" s="88" t="s">
        <v>31</v>
      </c>
      <c r="K12" s="88">
        <f t="shared" si="0"/>
        <v>107</v>
      </c>
      <c r="L12" s="88">
        <f t="shared" si="0"/>
        <v>326</v>
      </c>
    </row>
    <row r="13" spans="1:12">
      <c r="A13" s="88">
        <v>9</v>
      </c>
      <c r="B13" s="171">
        <v>45025</v>
      </c>
      <c r="C13" s="88">
        <v>37</v>
      </c>
      <c r="D13" s="88">
        <v>130</v>
      </c>
      <c r="E13" s="88">
        <v>59</v>
      </c>
      <c r="F13" s="88">
        <v>177</v>
      </c>
      <c r="G13" s="88" t="s">
        <v>31</v>
      </c>
      <c r="H13" s="88" t="s">
        <v>31</v>
      </c>
      <c r="I13" s="88" t="s">
        <v>31</v>
      </c>
      <c r="J13" s="88" t="s">
        <v>31</v>
      </c>
      <c r="K13" s="88">
        <f t="shared" si="0"/>
        <v>96</v>
      </c>
      <c r="L13" s="88">
        <f t="shared" si="0"/>
        <v>307</v>
      </c>
    </row>
    <row r="14" spans="1:12">
      <c r="A14" s="88">
        <v>10</v>
      </c>
      <c r="B14" s="171">
        <v>45026</v>
      </c>
      <c r="C14" s="88" t="s">
        <v>31</v>
      </c>
      <c r="D14" s="88" t="s">
        <v>31</v>
      </c>
      <c r="E14" s="88" t="s">
        <v>31</v>
      </c>
      <c r="F14" s="88" t="s">
        <v>31</v>
      </c>
      <c r="G14" s="88" t="s">
        <v>31</v>
      </c>
      <c r="H14" s="88" t="s">
        <v>31</v>
      </c>
      <c r="I14" s="88" t="s">
        <v>31</v>
      </c>
      <c r="J14" s="88" t="s">
        <v>31</v>
      </c>
      <c r="K14" s="88">
        <f t="shared" si="0"/>
        <v>0</v>
      </c>
      <c r="L14" s="88">
        <f t="shared" si="0"/>
        <v>0</v>
      </c>
    </row>
    <row r="15" spans="1:12">
      <c r="A15" s="88">
        <v>11</v>
      </c>
      <c r="B15" s="171">
        <v>45027</v>
      </c>
      <c r="C15" s="88">
        <v>47</v>
      </c>
      <c r="D15" s="88">
        <v>144</v>
      </c>
      <c r="E15" s="88">
        <v>53</v>
      </c>
      <c r="F15" s="88">
        <v>161</v>
      </c>
      <c r="G15" s="88" t="s">
        <v>31</v>
      </c>
      <c r="H15" s="88" t="s">
        <v>31</v>
      </c>
      <c r="I15" s="88">
        <v>3</v>
      </c>
      <c r="J15" s="88">
        <v>5</v>
      </c>
      <c r="K15" s="88">
        <f t="shared" si="0"/>
        <v>103</v>
      </c>
      <c r="L15" s="88">
        <f t="shared" si="0"/>
        <v>310</v>
      </c>
    </row>
    <row r="16" spans="1:12">
      <c r="A16" s="88">
        <v>12</v>
      </c>
      <c r="B16" s="171">
        <v>45028</v>
      </c>
      <c r="C16" s="88" t="s">
        <v>31</v>
      </c>
      <c r="D16" s="88" t="s">
        <v>31</v>
      </c>
      <c r="E16" s="88" t="s">
        <v>31</v>
      </c>
      <c r="F16" s="88" t="s">
        <v>31</v>
      </c>
      <c r="G16" s="88" t="s">
        <v>31</v>
      </c>
      <c r="H16" s="88" t="s">
        <v>31</v>
      </c>
      <c r="I16" s="88" t="s">
        <v>31</v>
      </c>
      <c r="J16" s="88" t="s">
        <v>31</v>
      </c>
      <c r="K16" s="88">
        <f t="shared" si="0"/>
        <v>0</v>
      </c>
      <c r="L16" s="88">
        <f t="shared" si="0"/>
        <v>0</v>
      </c>
    </row>
    <row r="17" spans="1:12">
      <c r="A17" s="88">
        <v>13</v>
      </c>
      <c r="B17" s="171">
        <v>45029</v>
      </c>
      <c r="C17" s="88" t="s">
        <v>31</v>
      </c>
      <c r="D17" s="88" t="s">
        <v>31</v>
      </c>
      <c r="E17" s="88" t="s">
        <v>31</v>
      </c>
      <c r="F17" s="88" t="s">
        <v>31</v>
      </c>
      <c r="G17" s="88" t="s">
        <v>31</v>
      </c>
      <c r="H17" s="88" t="s">
        <v>31</v>
      </c>
      <c r="I17" s="88" t="s">
        <v>31</v>
      </c>
      <c r="J17" s="88" t="s">
        <v>31</v>
      </c>
      <c r="K17" s="88">
        <f t="shared" si="0"/>
        <v>0</v>
      </c>
      <c r="L17" s="88">
        <f t="shared" si="0"/>
        <v>0</v>
      </c>
    </row>
    <row r="18" spans="1:12">
      <c r="A18" s="88">
        <v>14</v>
      </c>
      <c r="B18" s="171">
        <v>45030</v>
      </c>
      <c r="C18" s="88" t="s">
        <v>31</v>
      </c>
      <c r="D18" s="88" t="s">
        <v>31</v>
      </c>
      <c r="E18" s="88" t="s">
        <v>31</v>
      </c>
      <c r="F18" s="88" t="s">
        <v>31</v>
      </c>
      <c r="G18" s="88" t="s">
        <v>31</v>
      </c>
      <c r="H18" s="88" t="s">
        <v>31</v>
      </c>
      <c r="I18" s="88" t="s">
        <v>31</v>
      </c>
      <c r="J18" s="88" t="s">
        <v>31</v>
      </c>
      <c r="K18" s="88">
        <f t="shared" si="0"/>
        <v>0</v>
      </c>
      <c r="L18" s="88">
        <f t="shared" si="0"/>
        <v>0</v>
      </c>
    </row>
    <row r="19" spans="1:12">
      <c r="A19" s="88">
        <v>15</v>
      </c>
      <c r="B19" s="171">
        <v>45031</v>
      </c>
      <c r="C19" s="88" t="s">
        <v>31</v>
      </c>
      <c r="D19" s="88" t="s">
        <v>31</v>
      </c>
      <c r="E19" s="88" t="s">
        <v>31</v>
      </c>
      <c r="F19" s="88" t="s">
        <v>31</v>
      </c>
      <c r="G19" s="88" t="s">
        <v>31</v>
      </c>
      <c r="H19" s="88" t="s">
        <v>31</v>
      </c>
      <c r="I19" s="88" t="s">
        <v>31</v>
      </c>
      <c r="J19" s="88" t="s">
        <v>31</v>
      </c>
      <c r="K19" s="88">
        <f t="shared" si="0"/>
        <v>0</v>
      </c>
      <c r="L19" s="88">
        <f t="shared" si="0"/>
        <v>0</v>
      </c>
    </row>
    <row r="20" spans="1:12">
      <c r="A20" s="88">
        <v>16</v>
      </c>
      <c r="B20" s="171">
        <v>45032</v>
      </c>
      <c r="C20" s="88">
        <v>47</v>
      </c>
      <c r="D20" s="88">
        <v>144</v>
      </c>
      <c r="E20" s="88">
        <v>63</v>
      </c>
      <c r="F20" s="88">
        <v>181</v>
      </c>
      <c r="G20" s="88">
        <v>11</v>
      </c>
      <c r="H20" s="88">
        <v>25</v>
      </c>
      <c r="I20" s="88">
        <v>11</v>
      </c>
      <c r="J20" s="88">
        <v>25</v>
      </c>
      <c r="K20" s="88">
        <f t="shared" si="0"/>
        <v>132</v>
      </c>
      <c r="L20" s="88">
        <f t="shared" si="0"/>
        <v>375</v>
      </c>
    </row>
    <row r="21" spans="1:12">
      <c r="A21" s="88">
        <v>17</v>
      </c>
      <c r="B21" s="171">
        <v>45033</v>
      </c>
      <c r="C21" s="88" t="s">
        <v>31</v>
      </c>
      <c r="D21" s="88" t="s">
        <v>31</v>
      </c>
      <c r="E21" s="88" t="s">
        <v>31</v>
      </c>
      <c r="F21" s="88" t="s">
        <v>31</v>
      </c>
      <c r="G21" s="88" t="s">
        <v>31</v>
      </c>
      <c r="H21" s="88" t="s">
        <v>31</v>
      </c>
      <c r="I21" s="88" t="s">
        <v>31</v>
      </c>
      <c r="J21" s="88" t="s">
        <v>31</v>
      </c>
      <c r="K21" s="88">
        <f t="shared" si="0"/>
        <v>0</v>
      </c>
      <c r="L21" s="88">
        <f t="shared" si="0"/>
        <v>0</v>
      </c>
    </row>
    <row r="22" spans="1:12">
      <c r="A22" s="88">
        <v>18</v>
      </c>
      <c r="B22" s="171">
        <v>45034</v>
      </c>
      <c r="C22" s="88">
        <v>26</v>
      </c>
      <c r="D22" s="88">
        <v>78</v>
      </c>
      <c r="E22" s="88">
        <v>34</v>
      </c>
      <c r="F22" s="88">
        <v>102</v>
      </c>
      <c r="G22" s="88" t="s">
        <v>31</v>
      </c>
      <c r="H22" s="88" t="s">
        <v>31</v>
      </c>
      <c r="I22" s="88" t="s">
        <v>31</v>
      </c>
      <c r="J22" s="88" t="s">
        <v>31</v>
      </c>
      <c r="K22" s="88">
        <f t="shared" si="0"/>
        <v>60</v>
      </c>
      <c r="L22" s="88">
        <f t="shared" si="0"/>
        <v>180</v>
      </c>
    </row>
    <row r="23" spans="1:12">
      <c r="A23" s="88">
        <v>19</v>
      </c>
      <c r="B23" s="171">
        <v>45035</v>
      </c>
      <c r="C23" s="88">
        <v>76</v>
      </c>
      <c r="D23" s="88">
        <v>304</v>
      </c>
      <c r="E23" s="88">
        <v>33</v>
      </c>
      <c r="F23" s="88">
        <v>132</v>
      </c>
      <c r="G23" s="88" t="s">
        <v>31</v>
      </c>
      <c r="H23" s="88" t="s">
        <v>31</v>
      </c>
      <c r="I23" s="88" t="s">
        <v>31</v>
      </c>
      <c r="J23" s="88" t="s">
        <v>31</v>
      </c>
      <c r="K23" s="88">
        <f t="shared" si="0"/>
        <v>109</v>
      </c>
      <c r="L23" s="88">
        <f t="shared" si="0"/>
        <v>436</v>
      </c>
    </row>
    <row r="24" spans="1:12">
      <c r="A24" s="88">
        <v>20</v>
      </c>
      <c r="B24" s="171">
        <v>45036</v>
      </c>
      <c r="C24" s="88">
        <v>98</v>
      </c>
      <c r="D24" s="88">
        <v>294</v>
      </c>
      <c r="E24" s="88">
        <v>86</v>
      </c>
      <c r="F24" s="88">
        <v>258</v>
      </c>
      <c r="G24" s="88" t="s">
        <v>31</v>
      </c>
      <c r="H24" s="88" t="s">
        <v>31</v>
      </c>
      <c r="I24" s="88">
        <v>5</v>
      </c>
      <c r="J24" s="88">
        <v>10</v>
      </c>
      <c r="K24" s="88">
        <f t="shared" si="0"/>
        <v>189</v>
      </c>
      <c r="L24" s="88">
        <f t="shared" si="0"/>
        <v>562</v>
      </c>
    </row>
    <row r="25" spans="1:12">
      <c r="A25" s="88">
        <v>21</v>
      </c>
      <c r="B25" s="171">
        <v>45037</v>
      </c>
      <c r="C25" s="88" t="s">
        <v>31</v>
      </c>
      <c r="D25" s="88" t="s">
        <v>31</v>
      </c>
      <c r="E25" s="88" t="s">
        <v>31</v>
      </c>
      <c r="F25" s="88" t="s">
        <v>31</v>
      </c>
      <c r="G25" s="88" t="s">
        <v>31</v>
      </c>
      <c r="H25" s="88" t="s">
        <v>31</v>
      </c>
      <c r="I25" s="88" t="s">
        <v>31</v>
      </c>
      <c r="J25" s="88" t="s">
        <v>31</v>
      </c>
      <c r="K25" s="88">
        <f t="shared" si="0"/>
        <v>0</v>
      </c>
      <c r="L25" s="88">
        <f t="shared" si="0"/>
        <v>0</v>
      </c>
    </row>
    <row r="26" spans="1:12">
      <c r="A26" s="88">
        <v>22</v>
      </c>
      <c r="B26" s="171">
        <v>45038</v>
      </c>
      <c r="C26" s="88">
        <v>94</v>
      </c>
      <c r="D26" s="88">
        <v>282</v>
      </c>
      <c r="E26" s="88">
        <v>85</v>
      </c>
      <c r="F26" s="88">
        <v>255</v>
      </c>
      <c r="G26" s="88">
        <v>15</v>
      </c>
      <c r="H26" s="88">
        <v>60</v>
      </c>
      <c r="I26" s="88">
        <v>5</v>
      </c>
      <c r="J26" s="88">
        <v>10</v>
      </c>
      <c r="K26" s="88">
        <f t="shared" si="0"/>
        <v>199</v>
      </c>
      <c r="L26" s="88">
        <f t="shared" si="0"/>
        <v>607</v>
      </c>
    </row>
    <row r="27" spans="1:12">
      <c r="A27" s="88">
        <v>23</v>
      </c>
      <c r="B27" s="171">
        <v>45039</v>
      </c>
      <c r="C27" s="88" t="s">
        <v>31</v>
      </c>
      <c r="D27" s="88" t="s">
        <v>31</v>
      </c>
      <c r="E27" s="88" t="s">
        <v>31</v>
      </c>
      <c r="F27" s="88" t="s">
        <v>31</v>
      </c>
      <c r="G27" s="88" t="s">
        <v>31</v>
      </c>
      <c r="H27" s="88" t="s">
        <v>31</v>
      </c>
      <c r="I27" s="88" t="s">
        <v>31</v>
      </c>
      <c r="J27" s="88" t="s">
        <v>31</v>
      </c>
      <c r="K27" s="88">
        <f t="shared" si="0"/>
        <v>0</v>
      </c>
      <c r="L27" s="88">
        <f t="shared" si="0"/>
        <v>0</v>
      </c>
    </row>
    <row r="28" spans="1:12">
      <c r="A28" s="88">
        <v>24</v>
      </c>
      <c r="B28" s="171">
        <v>45040</v>
      </c>
      <c r="C28" s="88">
        <v>75</v>
      </c>
      <c r="D28" s="88">
        <v>300</v>
      </c>
      <c r="E28" s="88">
        <v>75</v>
      </c>
      <c r="F28" s="88">
        <v>300</v>
      </c>
      <c r="G28" s="88" t="s">
        <v>31</v>
      </c>
      <c r="H28" s="88" t="s">
        <v>31</v>
      </c>
      <c r="I28" s="88" t="s">
        <v>31</v>
      </c>
      <c r="J28" s="88" t="s">
        <v>31</v>
      </c>
      <c r="K28" s="88">
        <f t="shared" si="0"/>
        <v>150</v>
      </c>
      <c r="L28" s="88">
        <f t="shared" si="0"/>
        <v>600</v>
      </c>
    </row>
    <row r="29" spans="1:12">
      <c r="A29" s="88">
        <v>25</v>
      </c>
      <c r="B29" s="171">
        <v>45041</v>
      </c>
      <c r="C29" s="88" t="s">
        <v>31</v>
      </c>
      <c r="D29" s="88" t="s">
        <v>31</v>
      </c>
      <c r="E29" s="88" t="s">
        <v>31</v>
      </c>
      <c r="F29" s="88" t="s">
        <v>31</v>
      </c>
      <c r="G29" s="88" t="s">
        <v>31</v>
      </c>
      <c r="H29" s="88" t="s">
        <v>31</v>
      </c>
      <c r="I29" s="88" t="s">
        <v>31</v>
      </c>
      <c r="J29" s="88" t="s">
        <v>31</v>
      </c>
      <c r="K29" s="88">
        <f t="shared" si="0"/>
        <v>0</v>
      </c>
      <c r="L29" s="88">
        <f t="shared" si="0"/>
        <v>0</v>
      </c>
    </row>
    <row r="30" spans="1:12">
      <c r="A30" s="88">
        <v>26</v>
      </c>
      <c r="B30" s="171">
        <v>45042</v>
      </c>
      <c r="C30" s="88">
        <v>32</v>
      </c>
      <c r="D30" s="88">
        <v>98</v>
      </c>
      <c r="E30" s="88">
        <v>35</v>
      </c>
      <c r="F30" s="88">
        <v>105</v>
      </c>
      <c r="G30" s="88">
        <v>5</v>
      </c>
      <c r="H30" s="88">
        <v>14</v>
      </c>
      <c r="I30" s="88" t="s">
        <v>31</v>
      </c>
      <c r="J30" s="88" t="s">
        <v>31</v>
      </c>
      <c r="K30" s="88">
        <f t="shared" si="0"/>
        <v>72</v>
      </c>
      <c r="L30" s="88">
        <f t="shared" si="0"/>
        <v>217</v>
      </c>
    </row>
    <row r="31" spans="1:12">
      <c r="A31" s="88">
        <v>27</v>
      </c>
      <c r="B31" s="171">
        <v>45043</v>
      </c>
      <c r="C31" s="88" t="s">
        <v>31</v>
      </c>
      <c r="D31" s="88" t="s">
        <v>31</v>
      </c>
      <c r="E31" s="88" t="s">
        <v>31</v>
      </c>
      <c r="F31" s="88" t="s">
        <v>31</v>
      </c>
      <c r="G31" s="88" t="s">
        <v>31</v>
      </c>
      <c r="H31" s="88" t="s">
        <v>31</v>
      </c>
      <c r="I31" s="88" t="s">
        <v>31</v>
      </c>
      <c r="J31" s="88" t="s">
        <v>31</v>
      </c>
      <c r="K31" s="88">
        <f t="shared" si="0"/>
        <v>0</v>
      </c>
      <c r="L31" s="88">
        <f t="shared" si="0"/>
        <v>0</v>
      </c>
    </row>
    <row r="32" spans="1:12">
      <c r="A32" s="88">
        <v>28</v>
      </c>
      <c r="B32" s="171">
        <v>45044</v>
      </c>
      <c r="C32" s="88" t="s">
        <v>31</v>
      </c>
      <c r="D32" s="88" t="s">
        <v>31</v>
      </c>
      <c r="E32" s="88" t="s">
        <v>31</v>
      </c>
      <c r="F32" s="88" t="s">
        <v>31</v>
      </c>
      <c r="G32" s="88" t="s">
        <v>31</v>
      </c>
      <c r="H32" s="88" t="s">
        <v>31</v>
      </c>
      <c r="I32" s="88" t="s">
        <v>31</v>
      </c>
      <c r="J32" s="88" t="s">
        <v>31</v>
      </c>
      <c r="K32" s="88">
        <f t="shared" si="0"/>
        <v>0</v>
      </c>
      <c r="L32" s="88">
        <f t="shared" si="0"/>
        <v>0</v>
      </c>
    </row>
    <row r="33" spans="1:12">
      <c r="A33" s="88">
        <v>29</v>
      </c>
      <c r="B33" s="171">
        <v>45045</v>
      </c>
      <c r="C33" s="88">
        <v>23</v>
      </c>
      <c r="D33" s="88">
        <v>72</v>
      </c>
      <c r="E33" s="88">
        <v>30</v>
      </c>
      <c r="F33" s="88">
        <v>93</v>
      </c>
      <c r="G33" s="88" t="s">
        <v>31</v>
      </c>
      <c r="H33" s="88" t="s">
        <v>31</v>
      </c>
      <c r="I33" s="88">
        <v>5</v>
      </c>
      <c r="J33" s="88">
        <v>7</v>
      </c>
      <c r="K33" s="88">
        <f t="shared" si="0"/>
        <v>58</v>
      </c>
      <c r="L33" s="88">
        <f t="shared" si="0"/>
        <v>172</v>
      </c>
    </row>
    <row r="34" spans="1:12">
      <c r="A34" s="88">
        <v>30</v>
      </c>
      <c r="B34" s="171">
        <v>45046</v>
      </c>
      <c r="C34" s="88" t="s">
        <v>31</v>
      </c>
      <c r="D34" s="88" t="s">
        <v>31</v>
      </c>
      <c r="E34" s="88" t="s">
        <v>31</v>
      </c>
      <c r="F34" s="88" t="s">
        <v>31</v>
      </c>
      <c r="G34" s="88" t="s">
        <v>31</v>
      </c>
      <c r="H34" s="88" t="s">
        <v>31</v>
      </c>
      <c r="I34" s="88" t="s">
        <v>31</v>
      </c>
      <c r="J34" s="88" t="s">
        <v>31</v>
      </c>
      <c r="K34" s="88">
        <f t="shared" si="0"/>
        <v>0</v>
      </c>
      <c r="L34" s="88">
        <f t="shared" si="0"/>
        <v>0</v>
      </c>
    </row>
    <row r="35" spans="1:12">
      <c r="A35" s="125"/>
      <c r="B35" s="7" t="s">
        <v>6</v>
      </c>
      <c r="C35" s="126">
        <f t="shared" ref="C35:L35" si="1">SUM(C5:C34)</f>
        <v>822</v>
      </c>
      <c r="D35" s="126">
        <f t="shared" si="1"/>
        <v>2650.5</v>
      </c>
      <c r="E35" s="126">
        <f t="shared" si="1"/>
        <v>875</v>
      </c>
      <c r="F35" s="126">
        <f t="shared" si="1"/>
        <v>2689</v>
      </c>
      <c r="G35" s="126">
        <f t="shared" si="1"/>
        <v>91</v>
      </c>
      <c r="H35" s="126">
        <f t="shared" si="1"/>
        <v>249</v>
      </c>
      <c r="I35" s="126">
        <f t="shared" si="1"/>
        <v>58</v>
      </c>
      <c r="J35" s="126">
        <f t="shared" si="1"/>
        <v>92</v>
      </c>
      <c r="K35" s="126">
        <f t="shared" si="1"/>
        <v>1846</v>
      </c>
      <c r="L35" s="126">
        <f t="shared" si="1"/>
        <v>5680.5</v>
      </c>
    </row>
    <row r="37" spans="1:12">
      <c r="A37" s="101"/>
      <c r="B37" s="170" t="s">
        <v>9</v>
      </c>
      <c r="C37" s="88">
        <f>C35/30</f>
        <v>27.4</v>
      </c>
      <c r="D37" s="120">
        <f t="shared" ref="D37:L37" si="2">D35/30</f>
        <v>88.35</v>
      </c>
      <c r="E37" s="88">
        <f t="shared" si="2"/>
        <v>29.166666666666668</v>
      </c>
      <c r="F37" s="121">
        <f t="shared" si="2"/>
        <v>89.63333333333334</v>
      </c>
      <c r="G37" s="88">
        <f t="shared" si="2"/>
        <v>3.0333333333333332</v>
      </c>
      <c r="H37" s="122">
        <f t="shared" si="2"/>
        <v>8.3000000000000007</v>
      </c>
      <c r="I37" s="88">
        <f t="shared" si="2"/>
        <v>1.9333333333333333</v>
      </c>
      <c r="J37" s="123">
        <f t="shared" si="2"/>
        <v>3.0666666666666669</v>
      </c>
      <c r="K37" s="88">
        <f t="shared" si="2"/>
        <v>61.533333333333331</v>
      </c>
      <c r="L37" s="124">
        <f t="shared" si="2"/>
        <v>189.35</v>
      </c>
    </row>
  </sheetData>
  <mergeCells count="10">
    <mergeCell ref="A5:A6"/>
    <mergeCell ref="B5:B6"/>
    <mergeCell ref="A1:L1"/>
    <mergeCell ref="A2:A3"/>
    <mergeCell ref="B2:B3"/>
    <mergeCell ref="C2:D2"/>
    <mergeCell ref="E2:F2"/>
    <mergeCell ref="G2:H2"/>
    <mergeCell ref="I2:J2"/>
    <mergeCell ref="K2:L2"/>
  </mergeCells>
  <pageMargins left="0.70866141732283472" right="0.70866141732283472" top="0.26" bottom="0.41" header="0.22" footer="0.31496062992125984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9"/>
  <sheetViews>
    <sheetView workbookViewId="0">
      <selection activeCell="F7" sqref="F7"/>
    </sheetView>
  </sheetViews>
  <sheetFormatPr defaultRowHeight="15"/>
  <cols>
    <col min="2" max="2" width="12.28515625" bestFit="1" customWidth="1"/>
  </cols>
  <sheetData>
    <row r="2" spans="1:12">
      <c r="A2" s="301" t="s">
        <v>931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171">
        <v>45047</v>
      </c>
      <c r="C5" s="88">
        <v>100</v>
      </c>
      <c r="D5" s="88">
        <v>304</v>
      </c>
      <c r="E5" s="88">
        <v>107</v>
      </c>
      <c r="F5" s="88">
        <v>323</v>
      </c>
      <c r="G5" s="88">
        <v>6</v>
      </c>
      <c r="H5" s="88">
        <v>10</v>
      </c>
      <c r="I5" s="88" t="s">
        <v>31</v>
      </c>
      <c r="J5" s="88" t="s">
        <v>31</v>
      </c>
      <c r="K5" s="88">
        <f>SUM(C5,E5,G5,I5)</f>
        <v>213</v>
      </c>
      <c r="L5" s="88">
        <f>SUM(D5,F5,H5,J5)</f>
        <v>637</v>
      </c>
    </row>
    <row r="6" spans="1:12">
      <c r="A6" s="88">
        <v>2</v>
      </c>
      <c r="B6" s="171">
        <v>45048</v>
      </c>
      <c r="C6" s="88" t="s">
        <v>31</v>
      </c>
      <c r="D6" s="88" t="s">
        <v>31</v>
      </c>
      <c r="E6" s="88" t="s">
        <v>31</v>
      </c>
      <c r="F6" s="88" t="s">
        <v>31</v>
      </c>
      <c r="G6" s="88" t="s">
        <v>31</v>
      </c>
      <c r="H6" s="88" t="s">
        <v>31</v>
      </c>
      <c r="I6" s="88" t="s">
        <v>31</v>
      </c>
      <c r="J6" s="88" t="s">
        <v>31</v>
      </c>
      <c r="K6" s="88" t="s">
        <v>31</v>
      </c>
      <c r="L6" s="88" t="s">
        <v>31</v>
      </c>
    </row>
    <row r="7" spans="1:12">
      <c r="A7" s="88">
        <v>3</v>
      </c>
      <c r="B7" s="171">
        <v>45049</v>
      </c>
      <c r="C7" s="88">
        <v>50</v>
      </c>
      <c r="D7" s="88">
        <v>150</v>
      </c>
      <c r="E7" s="88">
        <v>30</v>
      </c>
      <c r="F7" s="88">
        <v>120</v>
      </c>
      <c r="G7" s="88" t="s">
        <v>31</v>
      </c>
      <c r="H7" s="88" t="s">
        <v>31</v>
      </c>
      <c r="I7" s="88">
        <v>6</v>
      </c>
      <c r="J7" s="88">
        <v>10</v>
      </c>
      <c r="K7" s="88">
        <f t="shared" ref="K7:L33" si="0">SUM(C7,E7,G7,I7)</f>
        <v>86</v>
      </c>
      <c r="L7" s="88">
        <f t="shared" si="0"/>
        <v>280</v>
      </c>
    </row>
    <row r="8" spans="1:12">
      <c r="A8" s="88">
        <v>4</v>
      </c>
      <c r="B8" s="171">
        <v>45050</v>
      </c>
      <c r="C8" s="88" t="s">
        <v>31</v>
      </c>
      <c r="D8" s="88" t="s">
        <v>31</v>
      </c>
      <c r="E8" s="88" t="s">
        <v>31</v>
      </c>
      <c r="F8" s="88" t="s">
        <v>31</v>
      </c>
      <c r="G8" s="88" t="s">
        <v>31</v>
      </c>
      <c r="H8" s="88" t="s">
        <v>31</v>
      </c>
      <c r="I8" s="88" t="s">
        <v>31</v>
      </c>
      <c r="J8" s="88" t="s">
        <v>31</v>
      </c>
      <c r="K8" s="88" t="s">
        <v>31</v>
      </c>
      <c r="L8" s="88" t="s">
        <v>31</v>
      </c>
    </row>
    <row r="9" spans="1:12">
      <c r="A9" s="88">
        <v>5</v>
      </c>
      <c r="B9" s="171">
        <v>45051</v>
      </c>
      <c r="C9" s="88">
        <v>60</v>
      </c>
      <c r="D9" s="88">
        <v>180</v>
      </c>
      <c r="E9" s="88">
        <v>57</v>
      </c>
      <c r="F9" s="88">
        <v>200</v>
      </c>
      <c r="G9" s="88">
        <v>13</v>
      </c>
      <c r="H9" s="88">
        <v>110</v>
      </c>
      <c r="I9" s="88">
        <v>10</v>
      </c>
      <c r="J9" s="88">
        <v>20</v>
      </c>
      <c r="K9" s="88">
        <f t="shared" si="0"/>
        <v>140</v>
      </c>
      <c r="L9" s="88">
        <f t="shared" si="0"/>
        <v>510</v>
      </c>
    </row>
    <row r="10" spans="1:12">
      <c r="A10" s="88">
        <v>6</v>
      </c>
      <c r="B10" s="171">
        <v>45052</v>
      </c>
      <c r="C10" s="88">
        <v>37</v>
      </c>
      <c r="D10" s="88">
        <v>111</v>
      </c>
      <c r="E10" s="88">
        <v>23</v>
      </c>
      <c r="F10" s="88">
        <v>150</v>
      </c>
      <c r="G10" s="88">
        <v>7</v>
      </c>
      <c r="H10" s="88">
        <v>45</v>
      </c>
      <c r="I10" s="88" t="s">
        <v>31</v>
      </c>
      <c r="J10" s="88" t="s">
        <v>31</v>
      </c>
      <c r="K10" s="88">
        <f t="shared" si="0"/>
        <v>67</v>
      </c>
      <c r="L10" s="88">
        <f t="shared" si="0"/>
        <v>306</v>
      </c>
    </row>
    <row r="11" spans="1:12">
      <c r="A11" s="88">
        <v>7</v>
      </c>
      <c r="B11" s="171">
        <v>45053</v>
      </c>
      <c r="C11" s="88" t="s">
        <v>31</v>
      </c>
      <c r="D11" s="88" t="s">
        <v>31</v>
      </c>
      <c r="E11" s="88" t="s">
        <v>31</v>
      </c>
      <c r="F11" s="88" t="s">
        <v>31</v>
      </c>
      <c r="G11" s="88" t="s">
        <v>31</v>
      </c>
      <c r="H11" s="88" t="s">
        <v>31</v>
      </c>
      <c r="I11" s="88" t="s">
        <v>31</v>
      </c>
      <c r="J11" s="88" t="s">
        <v>31</v>
      </c>
      <c r="K11" s="88" t="s">
        <v>31</v>
      </c>
      <c r="L11" s="88" t="s">
        <v>31</v>
      </c>
    </row>
    <row r="12" spans="1:12">
      <c r="A12" s="88">
        <v>8</v>
      </c>
      <c r="B12" s="171">
        <v>45054</v>
      </c>
      <c r="C12" s="88" t="s">
        <v>31</v>
      </c>
      <c r="D12" s="88" t="s">
        <v>31</v>
      </c>
      <c r="E12" s="88" t="s">
        <v>31</v>
      </c>
      <c r="F12" s="88" t="s">
        <v>31</v>
      </c>
      <c r="G12" s="88" t="s">
        <v>31</v>
      </c>
      <c r="H12" s="88" t="s">
        <v>31</v>
      </c>
      <c r="I12" s="88" t="s">
        <v>31</v>
      </c>
      <c r="J12" s="88" t="s">
        <v>31</v>
      </c>
      <c r="K12" s="88" t="s">
        <v>31</v>
      </c>
      <c r="L12" s="88" t="s">
        <v>31</v>
      </c>
    </row>
    <row r="13" spans="1:12">
      <c r="A13" s="88">
        <v>9</v>
      </c>
      <c r="B13" s="171">
        <v>45055</v>
      </c>
      <c r="C13" s="88">
        <v>100</v>
      </c>
      <c r="D13" s="88">
        <v>320</v>
      </c>
      <c r="E13" s="88">
        <v>86</v>
      </c>
      <c r="F13" s="88">
        <v>250</v>
      </c>
      <c r="G13" s="88">
        <v>25</v>
      </c>
      <c r="H13" s="88">
        <v>40</v>
      </c>
      <c r="I13" s="88">
        <v>15</v>
      </c>
      <c r="J13" s="88">
        <v>18</v>
      </c>
      <c r="K13" s="88">
        <f t="shared" si="0"/>
        <v>226</v>
      </c>
      <c r="L13" s="88">
        <f t="shared" si="0"/>
        <v>628</v>
      </c>
    </row>
    <row r="14" spans="1:12">
      <c r="A14" s="88">
        <v>10</v>
      </c>
      <c r="B14" s="171">
        <v>45056</v>
      </c>
      <c r="C14" s="88" t="s">
        <v>31</v>
      </c>
      <c r="D14" s="88" t="s">
        <v>31</v>
      </c>
      <c r="E14" s="88" t="s">
        <v>31</v>
      </c>
      <c r="F14" s="88" t="s">
        <v>31</v>
      </c>
      <c r="G14" s="88" t="s">
        <v>31</v>
      </c>
      <c r="H14" s="88" t="s">
        <v>31</v>
      </c>
      <c r="I14" s="88" t="s">
        <v>31</v>
      </c>
      <c r="J14" s="88" t="s">
        <v>31</v>
      </c>
      <c r="K14" s="88" t="s">
        <v>31</v>
      </c>
      <c r="L14" s="88" t="s">
        <v>31</v>
      </c>
    </row>
    <row r="15" spans="1:12">
      <c r="A15" s="88">
        <v>11</v>
      </c>
      <c r="B15" s="171">
        <v>45057</v>
      </c>
      <c r="C15" s="88" t="s">
        <v>31</v>
      </c>
      <c r="D15" s="88" t="s">
        <v>31</v>
      </c>
      <c r="E15" s="88" t="s">
        <v>31</v>
      </c>
      <c r="F15" s="88" t="s">
        <v>31</v>
      </c>
      <c r="G15" s="88" t="s">
        <v>31</v>
      </c>
      <c r="H15" s="88" t="s">
        <v>31</v>
      </c>
      <c r="I15" s="88" t="s">
        <v>31</v>
      </c>
      <c r="J15" s="88" t="s">
        <v>31</v>
      </c>
      <c r="K15" s="88" t="s">
        <v>31</v>
      </c>
      <c r="L15" s="88" t="s">
        <v>31</v>
      </c>
    </row>
    <row r="16" spans="1:12">
      <c r="A16" s="88">
        <v>12</v>
      </c>
      <c r="B16" s="171">
        <v>45058</v>
      </c>
      <c r="C16" s="88" t="s">
        <v>31</v>
      </c>
      <c r="D16" s="88" t="s">
        <v>31</v>
      </c>
      <c r="E16" s="88" t="s">
        <v>31</v>
      </c>
      <c r="F16" s="88" t="s">
        <v>31</v>
      </c>
      <c r="G16" s="88" t="s">
        <v>31</v>
      </c>
      <c r="H16" s="88" t="s">
        <v>31</v>
      </c>
      <c r="I16" s="88" t="s">
        <v>31</v>
      </c>
      <c r="J16" s="88" t="s">
        <v>31</v>
      </c>
      <c r="K16" s="88" t="s">
        <v>31</v>
      </c>
      <c r="L16" s="88" t="s">
        <v>31</v>
      </c>
    </row>
    <row r="17" spans="1:12">
      <c r="A17" s="88">
        <v>13</v>
      </c>
      <c r="B17" s="171">
        <v>45059</v>
      </c>
      <c r="C17" s="88">
        <v>80</v>
      </c>
      <c r="D17" s="88">
        <v>242</v>
      </c>
      <c r="E17" s="88">
        <v>60</v>
      </c>
      <c r="F17" s="88">
        <v>183</v>
      </c>
      <c r="G17" s="88" t="s">
        <v>31</v>
      </c>
      <c r="H17" s="88" t="s">
        <v>31</v>
      </c>
      <c r="I17" s="88" t="s">
        <v>31</v>
      </c>
      <c r="J17" s="88" t="s">
        <v>31</v>
      </c>
      <c r="K17" s="88">
        <f t="shared" si="0"/>
        <v>140</v>
      </c>
      <c r="L17" s="88">
        <f t="shared" si="0"/>
        <v>425</v>
      </c>
    </row>
    <row r="18" spans="1:12">
      <c r="A18" s="304">
        <v>14</v>
      </c>
      <c r="B18" s="338">
        <v>45060</v>
      </c>
      <c r="C18" s="88">
        <v>56</v>
      </c>
      <c r="D18" s="88">
        <v>160</v>
      </c>
      <c r="E18" s="88">
        <v>68</v>
      </c>
      <c r="F18" s="88">
        <v>180</v>
      </c>
      <c r="G18" s="88" t="s">
        <v>31</v>
      </c>
      <c r="H18" s="88" t="s">
        <v>31</v>
      </c>
      <c r="I18" s="88" t="s">
        <v>31</v>
      </c>
      <c r="J18" s="88" t="s">
        <v>31</v>
      </c>
      <c r="K18" s="88">
        <f t="shared" si="0"/>
        <v>124</v>
      </c>
      <c r="L18" s="88">
        <f t="shared" si="0"/>
        <v>340</v>
      </c>
    </row>
    <row r="19" spans="1:12">
      <c r="A19" s="305"/>
      <c r="B19" s="339"/>
      <c r="C19" s="88">
        <v>29</v>
      </c>
      <c r="D19" s="88">
        <v>89</v>
      </c>
      <c r="E19" s="88">
        <v>38</v>
      </c>
      <c r="F19" s="88">
        <v>143</v>
      </c>
      <c r="G19" s="88">
        <v>10</v>
      </c>
      <c r="H19" s="88">
        <v>88</v>
      </c>
      <c r="I19" s="88" t="s">
        <v>31</v>
      </c>
      <c r="J19" s="88" t="s">
        <v>31</v>
      </c>
      <c r="K19" s="88">
        <f t="shared" si="0"/>
        <v>77</v>
      </c>
      <c r="L19" s="88">
        <f t="shared" si="0"/>
        <v>320</v>
      </c>
    </row>
    <row r="20" spans="1:12">
      <c r="A20" s="88">
        <v>15</v>
      </c>
      <c r="B20" s="171">
        <v>45061</v>
      </c>
      <c r="C20" s="88" t="s">
        <v>31</v>
      </c>
      <c r="D20" s="88" t="s">
        <v>31</v>
      </c>
      <c r="E20" s="88" t="s">
        <v>31</v>
      </c>
      <c r="F20" s="88" t="s">
        <v>31</v>
      </c>
      <c r="G20" s="88" t="s">
        <v>31</v>
      </c>
      <c r="H20" s="88" t="s">
        <v>31</v>
      </c>
      <c r="I20" s="88" t="s">
        <v>31</v>
      </c>
      <c r="J20" s="88" t="s">
        <v>31</v>
      </c>
      <c r="K20" s="88" t="s">
        <v>31</v>
      </c>
      <c r="L20" s="88" t="s">
        <v>31</v>
      </c>
    </row>
    <row r="21" spans="1:12">
      <c r="A21" s="88">
        <v>16</v>
      </c>
      <c r="B21" s="171">
        <v>45062</v>
      </c>
      <c r="C21" s="88" t="s">
        <v>31</v>
      </c>
      <c r="D21" s="88" t="s">
        <v>31</v>
      </c>
      <c r="E21" s="88" t="s">
        <v>31</v>
      </c>
      <c r="F21" s="88" t="s">
        <v>31</v>
      </c>
      <c r="G21" s="88" t="s">
        <v>31</v>
      </c>
      <c r="H21" s="88" t="s">
        <v>31</v>
      </c>
      <c r="I21" s="88" t="s">
        <v>31</v>
      </c>
      <c r="J21" s="88" t="s">
        <v>31</v>
      </c>
      <c r="K21" s="88" t="s">
        <v>31</v>
      </c>
      <c r="L21" s="88" t="s">
        <v>31</v>
      </c>
    </row>
    <row r="22" spans="1:12">
      <c r="A22" s="88">
        <v>17</v>
      </c>
      <c r="B22" s="171">
        <v>45063</v>
      </c>
      <c r="C22" s="88" t="s">
        <v>31</v>
      </c>
      <c r="D22" s="88" t="s">
        <v>31</v>
      </c>
      <c r="E22" s="88" t="s">
        <v>31</v>
      </c>
      <c r="F22" s="88" t="s">
        <v>31</v>
      </c>
      <c r="G22" s="88" t="s">
        <v>31</v>
      </c>
      <c r="H22" s="88" t="s">
        <v>31</v>
      </c>
      <c r="I22" s="88" t="s">
        <v>31</v>
      </c>
      <c r="J22" s="88" t="s">
        <v>31</v>
      </c>
      <c r="K22" s="88" t="s">
        <v>31</v>
      </c>
      <c r="L22" s="88" t="s">
        <v>31</v>
      </c>
    </row>
    <row r="23" spans="1:12">
      <c r="A23" s="88">
        <v>18</v>
      </c>
      <c r="B23" s="171">
        <v>45064</v>
      </c>
      <c r="C23" s="88" t="s">
        <v>31</v>
      </c>
      <c r="D23" s="88" t="s">
        <v>31</v>
      </c>
      <c r="E23" s="88" t="s">
        <v>31</v>
      </c>
      <c r="F23" s="88" t="s">
        <v>31</v>
      </c>
      <c r="G23" s="88" t="s">
        <v>31</v>
      </c>
      <c r="H23" s="88" t="s">
        <v>31</v>
      </c>
      <c r="I23" s="88" t="s">
        <v>31</v>
      </c>
      <c r="J23" s="88" t="s">
        <v>31</v>
      </c>
      <c r="K23" s="88" t="s">
        <v>31</v>
      </c>
      <c r="L23" s="88" t="s">
        <v>31</v>
      </c>
    </row>
    <row r="24" spans="1:12">
      <c r="A24" s="88">
        <v>19</v>
      </c>
      <c r="B24" s="171">
        <v>45065</v>
      </c>
      <c r="C24" s="88" t="s">
        <v>31</v>
      </c>
      <c r="D24" s="88" t="s">
        <v>31</v>
      </c>
      <c r="E24" s="88" t="s">
        <v>31</v>
      </c>
      <c r="F24" s="88" t="s">
        <v>31</v>
      </c>
      <c r="G24" s="88" t="s">
        <v>31</v>
      </c>
      <c r="H24" s="88" t="s">
        <v>31</v>
      </c>
      <c r="I24" s="88" t="s">
        <v>31</v>
      </c>
      <c r="J24" s="88" t="s">
        <v>31</v>
      </c>
      <c r="K24" s="88" t="s">
        <v>31</v>
      </c>
      <c r="L24" s="88" t="s">
        <v>31</v>
      </c>
    </row>
    <row r="25" spans="1:12">
      <c r="A25" s="88">
        <v>20</v>
      </c>
      <c r="B25" s="171">
        <v>45066</v>
      </c>
      <c r="C25" s="88">
        <v>30</v>
      </c>
      <c r="D25" s="88">
        <v>102</v>
      </c>
      <c r="E25" s="88">
        <v>30</v>
      </c>
      <c r="F25" s="88">
        <v>112</v>
      </c>
      <c r="G25" s="88">
        <v>5</v>
      </c>
      <c r="H25" s="88">
        <v>38</v>
      </c>
      <c r="I25" s="88">
        <v>4</v>
      </c>
      <c r="J25" s="88">
        <v>10</v>
      </c>
      <c r="K25" s="88">
        <f t="shared" si="0"/>
        <v>69</v>
      </c>
      <c r="L25" s="88">
        <f t="shared" si="0"/>
        <v>262</v>
      </c>
    </row>
    <row r="26" spans="1:12">
      <c r="A26" s="88">
        <v>21</v>
      </c>
      <c r="B26" s="171">
        <v>45067</v>
      </c>
      <c r="C26" s="88">
        <v>83</v>
      </c>
      <c r="D26" s="88">
        <v>245</v>
      </c>
      <c r="E26" s="88">
        <v>77</v>
      </c>
      <c r="F26" s="88">
        <v>243</v>
      </c>
      <c r="G26" s="88">
        <v>20</v>
      </c>
      <c r="H26" s="88">
        <v>75</v>
      </c>
      <c r="I26" s="88">
        <v>2</v>
      </c>
      <c r="J26" s="88">
        <v>8</v>
      </c>
      <c r="K26" s="88">
        <f t="shared" si="0"/>
        <v>182</v>
      </c>
      <c r="L26" s="88">
        <f t="shared" si="0"/>
        <v>571</v>
      </c>
    </row>
    <row r="27" spans="1:12">
      <c r="A27" s="88">
        <v>22</v>
      </c>
      <c r="B27" s="171">
        <v>45068</v>
      </c>
      <c r="C27" s="88" t="s">
        <v>31</v>
      </c>
      <c r="D27" s="88" t="s">
        <v>31</v>
      </c>
      <c r="E27" s="88" t="s">
        <v>31</v>
      </c>
      <c r="F27" s="88" t="s">
        <v>31</v>
      </c>
      <c r="G27" s="88" t="s">
        <v>31</v>
      </c>
      <c r="H27" s="88" t="s">
        <v>31</v>
      </c>
      <c r="I27" s="88" t="s">
        <v>31</v>
      </c>
      <c r="J27" s="88" t="s">
        <v>31</v>
      </c>
      <c r="K27" s="88" t="s">
        <v>31</v>
      </c>
      <c r="L27" s="88" t="s">
        <v>31</v>
      </c>
    </row>
    <row r="28" spans="1:12">
      <c r="A28" s="88">
        <v>23</v>
      </c>
      <c r="B28" s="171">
        <v>45069</v>
      </c>
      <c r="C28" s="88">
        <v>86</v>
      </c>
      <c r="D28" s="88">
        <v>259</v>
      </c>
      <c r="E28" s="88">
        <v>71</v>
      </c>
      <c r="F28" s="88">
        <v>216</v>
      </c>
      <c r="G28" s="88">
        <v>3</v>
      </c>
      <c r="H28" s="88">
        <v>10</v>
      </c>
      <c r="I28" s="88">
        <v>4</v>
      </c>
      <c r="J28" s="88">
        <v>8</v>
      </c>
      <c r="K28" s="88">
        <f t="shared" si="0"/>
        <v>164</v>
      </c>
      <c r="L28" s="88">
        <f t="shared" si="0"/>
        <v>493</v>
      </c>
    </row>
    <row r="29" spans="1:12">
      <c r="A29" s="88">
        <v>24</v>
      </c>
      <c r="B29" s="171">
        <v>45070</v>
      </c>
      <c r="C29" s="88" t="s">
        <v>31</v>
      </c>
      <c r="D29" s="88" t="s">
        <v>31</v>
      </c>
      <c r="E29" s="88" t="s">
        <v>31</v>
      </c>
      <c r="F29" s="88" t="s">
        <v>31</v>
      </c>
      <c r="G29" s="88" t="s">
        <v>31</v>
      </c>
      <c r="H29" s="88" t="s">
        <v>31</v>
      </c>
      <c r="I29" s="88" t="s">
        <v>31</v>
      </c>
      <c r="J29" s="88" t="s">
        <v>31</v>
      </c>
      <c r="K29" s="88" t="s">
        <v>31</v>
      </c>
      <c r="L29" s="88" t="s">
        <v>31</v>
      </c>
    </row>
    <row r="30" spans="1:12">
      <c r="A30" s="88">
        <v>25</v>
      </c>
      <c r="B30" s="171">
        <v>45071</v>
      </c>
      <c r="C30" s="88">
        <v>30</v>
      </c>
      <c r="D30" s="88">
        <v>90</v>
      </c>
      <c r="E30" s="88">
        <v>32</v>
      </c>
      <c r="F30" s="88">
        <v>98</v>
      </c>
      <c r="G30" s="88" t="s">
        <v>31</v>
      </c>
      <c r="H30" s="88" t="s">
        <v>31</v>
      </c>
      <c r="I30" s="88" t="s">
        <v>31</v>
      </c>
      <c r="J30" s="88" t="s">
        <v>31</v>
      </c>
      <c r="K30" s="88">
        <f t="shared" si="0"/>
        <v>62</v>
      </c>
      <c r="L30" s="88">
        <f t="shared" si="0"/>
        <v>188</v>
      </c>
    </row>
    <row r="31" spans="1:12">
      <c r="A31" s="88">
        <v>26</v>
      </c>
      <c r="B31" s="171">
        <v>45072</v>
      </c>
      <c r="C31" s="88" t="s">
        <v>31</v>
      </c>
      <c r="D31" s="88" t="s">
        <v>31</v>
      </c>
      <c r="E31" s="88" t="s">
        <v>31</v>
      </c>
      <c r="F31" s="88" t="s">
        <v>31</v>
      </c>
      <c r="G31" s="88" t="s">
        <v>31</v>
      </c>
      <c r="H31" s="88" t="s">
        <v>31</v>
      </c>
      <c r="I31" s="88" t="s">
        <v>31</v>
      </c>
      <c r="J31" s="88" t="s">
        <v>31</v>
      </c>
      <c r="K31" s="88" t="s">
        <v>31</v>
      </c>
      <c r="L31" s="88" t="s">
        <v>31</v>
      </c>
    </row>
    <row r="32" spans="1:12">
      <c r="A32" s="88">
        <v>27</v>
      </c>
      <c r="B32" s="171">
        <v>45073</v>
      </c>
      <c r="C32" s="88" t="s">
        <v>31</v>
      </c>
      <c r="D32" s="88" t="s">
        <v>31</v>
      </c>
      <c r="E32" s="88" t="s">
        <v>31</v>
      </c>
      <c r="F32" s="88" t="s">
        <v>31</v>
      </c>
      <c r="G32" s="88" t="s">
        <v>31</v>
      </c>
      <c r="H32" s="88" t="s">
        <v>31</v>
      </c>
      <c r="I32" s="88" t="s">
        <v>31</v>
      </c>
      <c r="J32" s="88" t="s">
        <v>31</v>
      </c>
      <c r="K32" s="88" t="s">
        <v>31</v>
      </c>
      <c r="L32" s="88" t="s">
        <v>31</v>
      </c>
    </row>
    <row r="33" spans="1:12">
      <c r="A33" s="88">
        <v>28</v>
      </c>
      <c r="B33" s="171">
        <v>45074</v>
      </c>
      <c r="C33" s="88">
        <v>120</v>
      </c>
      <c r="D33" s="88">
        <v>340</v>
      </c>
      <c r="E33" s="88">
        <v>100</v>
      </c>
      <c r="F33" s="88">
        <v>280</v>
      </c>
      <c r="G33" s="88">
        <v>11</v>
      </c>
      <c r="H33" s="88">
        <v>50</v>
      </c>
      <c r="I33" s="88">
        <v>20</v>
      </c>
      <c r="J33" s="88">
        <v>25</v>
      </c>
      <c r="K33" s="88">
        <f t="shared" si="0"/>
        <v>251</v>
      </c>
      <c r="L33" s="88">
        <f t="shared" si="0"/>
        <v>695</v>
      </c>
    </row>
    <row r="34" spans="1:12">
      <c r="A34" s="88">
        <v>29</v>
      </c>
      <c r="B34" s="171">
        <v>45075</v>
      </c>
      <c r="C34" s="88" t="s">
        <v>31</v>
      </c>
      <c r="D34" s="88" t="s">
        <v>31</v>
      </c>
      <c r="E34" s="88" t="s">
        <v>31</v>
      </c>
      <c r="F34" s="88" t="s">
        <v>31</v>
      </c>
      <c r="G34" s="88" t="s">
        <v>31</v>
      </c>
      <c r="H34" s="88" t="s">
        <v>31</v>
      </c>
      <c r="I34" s="88" t="s">
        <v>31</v>
      </c>
      <c r="J34" s="88" t="s">
        <v>31</v>
      </c>
      <c r="K34" s="88" t="s">
        <v>31</v>
      </c>
      <c r="L34" s="88" t="s">
        <v>31</v>
      </c>
    </row>
    <row r="35" spans="1:12">
      <c r="A35" s="88">
        <v>30</v>
      </c>
      <c r="B35" s="171">
        <v>45076</v>
      </c>
      <c r="C35" s="88" t="s">
        <v>31</v>
      </c>
      <c r="D35" s="88" t="s">
        <v>31</v>
      </c>
      <c r="E35" s="88" t="s">
        <v>31</v>
      </c>
      <c r="F35" s="88" t="s">
        <v>31</v>
      </c>
      <c r="G35" s="88" t="s">
        <v>31</v>
      </c>
      <c r="H35" s="88" t="s">
        <v>31</v>
      </c>
      <c r="I35" s="88" t="s">
        <v>31</v>
      </c>
      <c r="J35" s="88" t="s">
        <v>31</v>
      </c>
      <c r="K35" s="88" t="s">
        <v>31</v>
      </c>
      <c r="L35" s="88" t="s">
        <v>31</v>
      </c>
    </row>
    <row r="36" spans="1:12">
      <c r="A36" s="88">
        <v>31</v>
      </c>
      <c r="B36" s="171">
        <v>45077</v>
      </c>
      <c r="C36" s="88" t="s">
        <v>31</v>
      </c>
      <c r="D36" s="88" t="s">
        <v>31</v>
      </c>
      <c r="E36" s="88" t="s">
        <v>31</v>
      </c>
      <c r="F36" s="88" t="s">
        <v>31</v>
      </c>
      <c r="G36" s="88" t="s">
        <v>31</v>
      </c>
      <c r="H36" s="88" t="s">
        <v>31</v>
      </c>
      <c r="I36" s="88" t="s">
        <v>31</v>
      </c>
      <c r="J36" s="88" t="s">
        <v>31</v>
      </c>
      <c r="K36" s="88" t="s">
        <v>31</v>
      </c>
      <c r="L36" s="88" t="s">
        <v>31</v>
      </c>
    </row>
    <row r="37" spans="1:12">
      <c r="A37" s="125"/>
      <c r="B37" s="7" t="s">
        <v>6</v>
      </c>
      <c r="C37" s="126">
        <f t="shared" ref="C37:L37" si="1">SUM(C6:C36)</f>
        <v>761</v>
      </c>
      <c r="D37" s="126">
        <f t="shared" si="1"/>
        <v>2288</v>
      </c>
      <c r="E37" s="126">
        <f t="shared" si="1"/>
        <v>672</v>
      </c>
      <c r="F37" s="126">
        <f t="shared" si="1"/>
        <v>2175</v>
      </c>
      <c r="G37" s="126">
        <f t="shared" si="1"/>
        <v>94</v>
      </c>
      <c r="H37" s="126">
        <f t="shared" si="1"/>
        <v>456</v>
      </c>
      <c r="I37" s="126">
        <f t="shared" si="1"/>
        <v>61</v>
      </c>
      <c r="J37" s="126">
        <f t="shared" si="1"/>
        <v>99</v>
      </c>
      <c r="K37" s="126">
        <f t="shared" si="1"/>
        <v>1588</v>
      </c>
      <c r="L37" s="126">
        <f t="shared" si="1"/>
        <v>5018</v>
      </c>
    </row>
    <row r="39" spans="1:12">
      <c r="A39" s="101"/>
      <c r="B39" s="169" t="s">
        <v>9</v>
      </c>
      <c r="C39" s="88">
        <f>C37/30</f>
        <v>25.366666666666667</v>
      </c>
      <c r="D39" s="120">
        <f t="shared" ref="D39:L39" si="2">D37/30</f>
        <v>76.266666666666666</v>
      </c>
      <c r="E39" s="88">
        <f t="shared" si="2"/>
        <v>22.4</v>
      </c>
      <c r="F39" s="121">
        <f t="shared" si="2"/>
        <v>72.5</v>
      </c>
      <c r="G39" s="88">
        <f t="shared" si="2"/>
        <v>3.1333333333333333</v>
      </c>
      <c r="H39" s="122">
        <f t="shared" si="2"/>
        <v>15.2</v>
      </c>
      <c r="I39" s="88">
        <f t="shared" si="2"/>
        <v>2.0333333333333332</v>
      </c>
      <c r="J39" s="123">
        <f t="shared" si="2"/>
        <v>3.3</v>
      </c>
      <c r="K39" s="88">
        <f t="shared" si="2"/>
        <v>52.93333333333333</v>
      </c>
      <c r="L39" s="124">
        <f t="shared" si="2"/>
        <v>167.26666666666668</v>
      </c>
    </row>
  </sheetData>
  <mergeCells count="10">
    <mergeCell ref="A18:A19"/>
    <mergeCell ref="B18:B19"/>
    <mergeCell ref="A2:L2"/>
    <mergeCell ref="A3:A4"/>
    <mergeCell ref="B3:B4"/>
    <mergeCell ref="C3:D3"/>
    <mergeCell ref="E3:F3"/>
    <mergeCell ref="G3:H3"/>
    <mergeCell ref="I3:J3"/>
    <mergeCell ref="K3:L3"/>
  </mergeCells>
  <pageMargins left="0.70866141732283472" right="0.70866141732283472" top="0" bottom="0.70866141732283472" header="0.23622047244094491" footer="0.15748031496062992"/>
  <pageSetup paperSize="9" scale="94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2:L39"/>
  <sheetViews>
    <sheetView workbookViewId="0">
      <selection activeCell="P33" sqref="P33"/>
    </sheetView>
  </sheetViews>
  <sheetFormatPr defaultRowHeight="15"/>
  <cols>
    <col min="2" max="2" width="12.28515625" bestFit="1" customWidth="1"/>
  </cols>
  <sheetData>
    <row r="2" spans="1:12">
      <c r="A2" s="301" t="s">
        <v>934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171">
        <v>45078</v>
      </c>
      <c r="C5" s="88"/>
      <c r="D5" s="88"/>
      <c r="F5" s="88"/>
      <c r="G5" s="88"/>
      <c r="H5" s="88"/>
      <c r="I5" s="88"/>
      <c r="J5" s="88"/>
      <c r="K5" s="88"/>
      <c r="L5" s="88"/>
    </row>
    <row r="6" spans="1:12">
      <c r="A6" s="88">
        <v>2</v>
      </c>
      <c r="B6" s="171">
        <v>45079</v>
      </c>
      <c r="C6" s="88">
        <v>84</v>
      </c>
      <c r="D6" s="88">
        <v>336</v>
      </c>
      <c r="E6" s="88">
        <v>92</v>
      </c>
      <c r="F6" s="88">
        <v>368</v>
      </c>
      <c r="G6" s="88">
        <v>0</v>
      </c>
      <c r="H6" s="88">
        <v>0</v>
      </c>
      <c r="I6" s="88">
        <v>11</v>
      </c>
      <c r="J6" s="88">
        <v>14</v>
      </c>
      <c r="K6" s="88">
        <f>+C6+E6+G6+I6</f>
        <v>187</v>
      </c>
      <c r="L6" s="88">
        <f>+D6+F6+H6+J6</f>
        <v>718</v>
      </c>
    </row>
    <row r="7" spans="1:12">
      <c r="A7" s="88">
        <v>3</v>
      </c>
      <c r="B7" s="171">
        <v>45080</v>
      </c>
      <c r="C7" s="88">
        <v>22</v>
      </c>
      <c r="D7" s="88">
        <v>125</v>
      </c>
      <c r="E7" s="88">
        <v>27</v>
      </c>
      <c r="F7" s="172">
        <v>71</v>
      </c>
      <c r="G7" s="88">
        <v>8</v>
      </c>
      <c r="H7" s="88">
        <v>40</v>
      </c>
      <c r="I7" s="88">
        <v>10</v>
      </c>
      <c r="J7" s="88">
        <v>13</v>
      </c>
      <c r="K7" s="88">
        <f t="shared" ref="K7:K18" si="0">+C7+E7+G7+I7</f>
        <v>67</v>
      </c>
      <c r="L7" s="88">
        <f t="shared" ref="L7:L18" si="1">+D7+F7+H7+J7</f>
        <v>249</v>
      </c>
    </row>
    <row r="8" spans="1:12">
      <c r="A8" s="88">
        <v>4</v>
      </c>
      <c r="B8" s="171">
        <v>45081</v>
      </c>
      <c r="C8" s="88">
        <v>36</v>
      </c>
      <c r="D8" s="88">
        <v>144</v>
      </c>
      <c r="E8" s="172">
        <v>40</v>
      </c>
      <c r="F8" s="172">
        <v>160</v>
      </c>
      <c r="G8" s="88">
        <v>4</v>
      </c>
      <c r="H8" s="88">
        <v>8</v>
      </c>
      <c r="I8" s="88">
        <v>0</v>
      </c>
      <c r="J8" s="88">
        <v>0</v>
      </c>
      <c r="K8" s="88">
        <f t="shared" si="0"/>
        <v>80</v>
      </c>
      <c r="L8" s="88">
        <f t="shared" si="1"/>
        <v>312</v>
      </c>
    </row>
    <row r="9" spans="1:12">
      <c r="A9" s="88">
        <v>5</v>
      </c>
      <c r="B9" s="171">
        <v>45082</v>
      </c>
      <c r="C9" s="88">
        <v>53</v>
      </c>
      <c r="D9" s="88">
        <v>182</v>
      </c>
      <c r="E9" s="172">
        <v>0</v>
      </c>
      <c r="F9" s="172">
        <v>0</v>
      </c>
      <c r="G9" s="88">
        <v>0</v>
      </c>
      <c r="H9" s="88">
        <v>0</v>
      </c>
      <c r="I9" s="88">
        <v>0</v>
      </c>
      <c r="J9" s="88">
        <v>0</v>
      </c>
      <c r="K9" s="88">
        <f t="shared" si="0"/>
        <v>53</v>
      </c>
      <c r="L9" s="88">
        <f t="shared" si="1"/>
        <v>182</v>
      </c>
    </row>
    <row r="10" spans="1:12">
      <c r="A10" s="88">
        <v>6</v>
      </c>
      <c r="B10" s="171">
        <v>45083</v>
      </c>
      <c r="C10" s="88">
        <v>57</v>
      </c>
      <c r="D10" s="88">
        <v>185</v>
      </c>
      <c r="E10" s="172">
        <v>82</v>
      </c>
      <c r="F10" s="172">
        <v>245</v>
      </c>
      <c r="G10" s="88">
        <v>11</v>
      </c>
      <c r="H10" s="88">
        <v>52</v>
      </c>
      <c r="I10" s="88">
        <v>0</v>
      </c>
      <c r="J10" s="88">
        <v>0</v>
      </c>
      <c r="K10" s="88">
        <f t="shared" si="0"/>
        <v>150</v>
      </c>
      <c r="L10" s="88">
        <f t="shared" si="1"/>
        <v>482</v>
      </c>
    </row>
    <row r="11" spans="1:12">
      <c r="A11" s="88">
        <v>7</v>
      </c>
      <c r="B11" s="171">
        <v>45084</v>
      </c>
      <c r="C11" s="88">
        <v>86</v>
      </c>
      <c r="D11" s="88">
        <v>258</v>
      </c>
      <c r="E11" s="172">
        <v>115</v>
      </c>
      <c r="F11" s="172">
        <v>320</v>
      </c>
      <c r="G11" s="88">
        <v>15</v>
      </c>
      <c r="H11" s="88">
        <v>60</v>
      </c>
      <c r="I11" s="88">
        <v>10</v>
      </c>
      <c r="J11" s="88">
        <v>10</v>
      </c>
      <c r="K11" s="88">
        <f t="shared" si="0"/>
        <v>226</v>
      </c>
      <c r="L11" s="88">
        <f t="shared" si="1"/>
        <v>648</v>
      </c>
    </row>
    <row r="12" spans="1:12">
      <c r="A12" s="88">
        <v>8</v>
      </c>
      <c r="B12" s="171">
        <v>45085</v>
      </c>
      <c r="C12" s="88">
        <v>64</v>
      </c>
      <c r="D12" s="88">
        <v>180</v>
      </c>
      <c r="E12" s="172">
        <v>70</v>
      </c>
      <c r="F12" s="172">
        <v>210</v>
      </c>
      <c r="G12" s="88">
        <v>20</v>
      </c>
      <c r="H12" s="88">
        <v>40</v>
      </c>
      <c r="I12" s="88">
        <v>5</v>
      </c>
      <c r="J12" s="88">
        <v>5</v>
      </c>
      <c r="K12" s="88">
        <f t="shared" si="0"/>
        <v>159</v>
      </c>
      <c r="L12" s="88">
        <f t="shared" si="1"/>
        <v>435</v>
      </c>
    </row>
    <row r="13" spans="1:12">
      <c r="A13" s="88">
        <v>9</v>
      </c>
      <c r="B13" s="171">
        <v>45086</v>
      </c>
      <c r="C13" s="88">
        <v>37</v>
      </c>
      <c r="D13" s="88">
        <v>113</v>
      </c>
      <c r="E13" s="172">
        <v>56</v>
      </c>
      <c r="F13" s="172">
        <v>171</v>
      </c>
      <c r="G13" s="88">
        <v>0</v>
      </c>
      <c r="H13" s="88">
        <v>0</v>
      </c>
      <c r="I13" s="88">
        <v>8</v>
      </c>
      <c r="J13" s="88">
        <v>11</v>
      </c>
      <c r="K13" s="88">
        <f t="shared" si="0"/>
        <v>101</v>
      </c>
      <c r="L13" s="88">
        <f t="shared" si="1"/>
        <v>295</v>
      </c>
    </row>
    <row r="14" spans="1:12">
      <c r="A14" s="88">
        <v>10</v>
      </c>
      <c r="B14" s="171">
        <v>45087</v>
      </c>
      <c r="C14" s="88">
        <v>94</v>
      </c>
      <c r="D14" s="88">
        <v>284</v>
      </c>
      <c r="E14" s="172">
        <v>63</v>
      </c>
      <c r="F14" s="172">
        <v>191</v>
      </c>
      <c r="G14" s="88">
        <v>22</v>
      </c>
      <c r="H14" s="88">
        <v>34</v>
      </c>
      <c r="I14" s="88">
        <v>7</v>
      </c>
      <c r="J14" s="88">
        <v>15</v>
      </c>
      <c r="K14" s="88">
        <f t="shared" si="0"/>
        <v>186</v>
      </c>
      <c r="L14" s="88">
        <f t="shared" si="1"/>
        <v>524</v>
      </c>
    </row>
    <row r="15" spans="1:12">
      <c r="A15" s="88">
        <v>11</v>
      </c>
      <c r="B15" s="171">
        <v>45088</v>
      </c>
      <c r="C15" s="88">
        <v>52</v>
      </c>
      <c r="D15" s="88">
        <v>159</v>
      </c>
      <c r="E15" s="172">
        <v>63</v>
      </c>
      <c r="F15" s="172">
        <v>192</v>
      </c>
      <c r="G15" s="88">
        <v>6</v>
      </c>
      <c r="H15" s="88">
        <v>18</v>
      </c>
      <c r="I15" s="88">
        <v>5</v>
      </c>
      <c r="J15" s="88">
        <v>10</v>
      </c>
      <c r="K15" s="88">
        <f t="shared" si="0"/>
        <v>126</v>
      </c>
      <c r="L15" s="88">
        <f t="shared" si="1"/>
        <v>379</v>
      </c>
    </row>
    <row r="16" spans="1:12">
      <c r="A16" s="88">
        <v>12</v>
      </c>
      <c r="B16" s="171">
        <v>45089</v>
      </c>
      <c r="C16" s="88">
        <v>42</v>
      </c>
      <c r="D16" s="88">
        <v>120</v>
      </c>
      <c r="E16" s="174">
        <v>63</v>
      </c>
      <c r="F16" s="172">
        <v>180</v>
      </c>
      <c r="G16" s="88">
        <v>14</v>
      </c>
      <c r="H16" s="88">
        <v>40</v>
      </c>
      <c r="I16" s="88">
        <v>4</v>
      </c>
      <c r="J16" s="88">
        <v>4</v>
      </c>
      <c r="K16" s="88">
        <f t="shared" si="0"/>
        <v>123</v>
      </c>
      <c r="L16" s="88">
        <f t="shared" si="1"/>
        <v>344</v>
      </c>
    </row>
    <row r="17" spans="1:12">
      <c r="A17" s="88">
        <v>13</v>
      </c>
      <c r="B17" s="171">
        <v>45090</v>
      </c>
      <c r="C17" s="88">
        <v>42</v>
      </c>
      <c r="D17" s="88">
        <v>126</v>
      </c>
      <c r="E17" s="172">
        <v>46</v>
      </c>
      <c r="F17" s="172">
        <v>168</v>
      </c>
      <c r="G17" s="88">
        <v>0</v>
      </c>
      <c r="H17" s="88">
        <v>0</v>
      </c>
      <c r="I17" s="88">
        <v>0</v>
      </c>
      <c r="J17" s="88">
        <v>0</v>
      </c>
      <c r="K17" s="88">
        <f t="shared" si="0"/>
        <v>88</v>
      </c>
      <c r="L17" s="88">
        <f t="shared" si="1"/>
        <v>294</v>
      </c>
    </row>
    <row r="18" spans="1:12">
      <c r="A18" s="304">
        <v>14</v>
      </c>
      <c r="B18" s="171">
        <v>45091</v>
      </c>
      <c r="C18" s="88">
        <v>52</v>
      </c>
      <c r="D18" s="88">
        <v>210</v>
      </c>
      <c r="E18" s="172">
        <v>38</v>
      </c>
      <c r="F18" s="172">
        <v>152</v>
      </c>
      <c r="G18" s="88">
        <v>7</v>
      </c>
      <c r="H18" s="88">
        <v>30</v>
      </c>
      <c r="I18" s="88">
        <v>3</v>
      </c>
      <c r="J18" s="88">
        <v>12</v>
      </c>
      <c r="K18" s="88">
        <f t="shared" si="0"/>
        <v>100</v>
      </c>
      <c r="L18" s="88">
        <f t="shared" si="1"/>
        <v>404</v>
      </c>
    </row>
    <row r="19" spans="1:12">
      <c r="A19" s="305"/>
      <c r="B19" s="171">
        <v>45092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</row>
    <row r="20" spans="1:12">
      <c r="A20" s="88">
        <v>15</v>
      </c>
      <c r="B20" s="171">
        <v>45093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</row>
    <row r="21" spans="1:12">
      <c r="A21" s="88">
        <v>16</v>
      </c>
      <c r="B21" s="171">
        <v>45094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</row>
    <row r="22" spans="1:12">
      <c r="A22" s="88">
        <v>17</v>
      </c>
      <c r="B22" s="171">
        <v>45095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</row>
    <row r="23" spans="1:12">
      <c r="A23" s="88">
        <v>18</v>
      </c>
      <c r="B23" s="171">
        <v>45096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</row>
    <row r="24" spans="1:12">
      <c r="A24" s="88">
        <v>19</v>
      </c>
      <c r="B24" s="171">
        <v>45097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</row>
    <row r="25" spans="1:12">
      <c r="A25" s="88">
        <v>20</v>
      </c>
      <c r="B25" s="171">
        <v>45098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</row>
    <row r="26" spans="1:12">
      <c r="A26" s="88">
        <v>21</v>
      </c>
      <c r="B26" s="171">
        <v>45099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</row>
    <row r="27" spans="1:12">
      <c r="A27" s="88">
        <v>22</v>
      </c>
      <c r="B27" s="171">
        <v>45100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</row>
    <row r="28" spans="1:12">
      <c r="A28" s="88">
        <v>23</v>
      </c>
      <c r="B28" s="171">
        <v>45101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</row>
    <row r="29" spans="1:12">
      <c r="A29" s="88">
        <v>24</v>
      </c>
      <c r="B29" s="171">
        <v>45102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</row>
    <row r="30" spans="1:12">
      <c r="A30" s="88">
        <v>25</v>
      </c>
      <c r="B30" s="171">
        <v>45103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</row>
    <row r="31" spans="1:12">
      <c r="A31" s="88">
        <v>26</v>
      </c>
      <c r="B31" s="171">
        <v>45104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</row>
    <row r="32" spans="1:12">
      <c r="A32" s="88">
        <v>27</v>
      </c>
      <c r="B32" s="171">
        <v>45105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1:12">
      <c r="A33" s="88">
        <v>28</v>
      </c>
      <c r="B33" s="171">
        <v>45106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</row>
    <row r="34" spans="1:12">
      <c r="A34" s="88">
        <v>29</v>
      </c>
      <c r="B34" s="171">
        <v>45107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</row>
    <row r="35" spans="1:12">
      <c r="A35" s="88"/>
      <c r="B35" s="171"/>
      <c r="C35" s="88"/>
      <c r="D35" s="88"/>
      <c r="E35" s="88"/>
      <c r="F35" s="88"/>
      <c r="G35" s="88"/>
      <c r="H35" s="88"/>
      <c r="I35" s="88"/>
      <c r="J35" s="88"/>
      <c r="K35" s="88"/>
      <c r="L35" s="88"/>
    </row>
    <row r="36" spans="1:12">
      <c r="A36" s="88"/>
      <c r="B36" s="171"/>
      <c r="C36" s="88"/>
      <c r="D36" s="88"/>
      <c r="E36" s="88"/>
      <c r="F36" s="88"/>
      <c r="G36" s="88"/>
      <c r="H36" s="88"/>
      <c r="I36" s="88"/>
      <c r="J36" s="88"/>
      <c r="K36" s="88"/>
      <c r="L36" s="88"/>
    </row>
    <row r="37" spans="1:12">
      <c r="A37" s="125"/>
      <c r="B37" s="7" t="s">
        <v>6</v>
      </c>
      <c r="C37" s="126">
        <f t="shared" ref="C37:L37" si="2">SUM(C6:C36)</f>
        <v>721</v>
      </c>
      <c r="D37" s="126">
        <f t="shared" si="2"/>
        <v>2422</v>
      </c>
      <c r="E37" s="126">
        <f>SUM(E7:E36)</f>
        <v>663</v>
      </c>
      <c r="F37" s="126">
        <f t="shared" si="2"/>
        <v>2428</v>
      </c>
      <c r="G37" s="126">
        <f t="shared" si="2"/>
        <v>107</v>
      </c>
      <c r="H37" s="126">
        <f t="shared" si="2"/>
        <v>322</v>
      </c>
      <c r="I37" s="126">
        <f t="shared" si="2"/>
        <v>63</v>
      </c>
      <c r="J37" s="126">
        <f t="shared" si="2"/>
        <v>94</v>
      </c>
      <c r="K37" s="126">
        <f t="shared" si="2"/>
        <v>1646</v>
      </c>
      <c r="L37" s="126">
        <f t="shared" si="2"/>
        <v>5266</v>
      </c>
    </row>
    <row r="39" spans="1:12">
      <c r="A39" s="101"/>
      <c r="B39" s="173" t="s">
        <v>9</v>
      </c>
      <c r="C39" s="88">
        <f>C37/30</f>
        <v>24.033333333333335</v>
      </c>
      <c r="D39" s="120">
        <f t="shared" ref="D39:L39" si="3">D37/30</f>
        <v>80.733333333333334</v>
      </c>
      <c r="E39" s="88">
        <f t="shared" si="3"/>
        <v>22.1</v>
      </c>
      <c r="F39" s="121">
        <f t="shared" si="3"/>
        <v>80.933333333333337</v>
      </c>
      <c r="G39" s="88">
        <f t="shared" si="3"/>
        <v>3.5666666666666669</v>
      </c>
      <c r="H39" s="122">
        <f t="shared" si="3"/>
        <v>10.733333333333333</v>
      </c>
      <c r="I39" s="88">
        <f t="shared" si="3"/>
        <v>2.1</v>
      </c>
      <c r="J39" s="123">
        <f t="shared" si="3"/>
        <v>3.1333333333333333</v>
      </c>
      <c r="K39" s="88">
        <f t="shared" si="3"/>
        <v>54.866666666666667</v>
      </c>
      <c r="L39" s="124">
        <f t="shared" si="3"/>
        <v>175.53333333333333</v>
      </c>
    </row>
  </sheetData>
  <mergeCells count="9">
    <mergeCell ref="A18:A19"/>
    <mergeCell ref="A2:L2"/>
    <mergeCell ref="A3:A4"/>
    <mergeCell ref="B3:B4"/>
    <mergeCell ref="C3:D3"/>
    <mergeCell ref="E3:F3"/>
    <mergeCell ref="G3:H3"/>
    <mergeCell ref="I3:J3"/>
    <mergeCell ref="K3:L3"/>
  </mergeCells>
  <pageMargins left="0.70866141732283472" right="0.70866141732283472" top="0.22" bottom="0.16" header="0.22" footer="0.31496062992125984"/>
  <pageSetup paperSize="9" orientation="landscape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2:L39"/>
  <sheetViews>
    <sheetView topLeftCell="A4" workbookViewId="0">
      <selection sqref="A1:L39"/>
    </sheetView>
  </sheetViews>
  <sheetFormatPr defaultRowHeight="15"/>
  <cols>
    <col min="2" max="2" width="12.28515625" bestFit="1" customWidth="1"/>
  </cols>
  <sheetData>
    <row r="2" spans="1:12">
      <c r="A2" s="301" t="s">
        <v>933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171">
        <v>45108</v>
      </c>
      <c r="C5" s="88" t="s">
        <v>31</v>
      </c>
      <c r="D5" s="88" t="s">
        <v>31</v>
      </c>
      <c r="E5" s="88" t="s">
        <v>31</v>
      </c>
      <c r="F5" s="88" t="s">
        <v>31</v>
      </c>
      <c r="G5" s="88" t="s">
        <v>31</v>
      </c>
      <c r="H5" s="88" t="s">
        <v>31</v>
      </c>
      <c r="I5" s="88" t="s">
        <v>31</v>
      </c>
      <c r="J5" s="88" t="s">
        <v>31</v>
      </c>
      <c r="K5" s="88" t="s">
        <v>31</v>
      </c>
      <c r="L5" s="88" t="s">
        <v>31</v>
      </c>
    </row>
    <row r="6" spans="1:12">
      <c r="A6" s="88">
        <v>2</v>
      </c>
      <c r="B6" s="171">
        <v>45109</v>
      </c>
      <c r="C6" s="88" t="s">
        <v>31</v>
      </c>
      <c r="D6" s="88" t="s">
        <v>31</v>
      </c>
      <c r="E6" s="88" t="s">
        <v>31</v>
      </c>
      <c r="F6" s="88" t="s">
        <v>31</v>
      </c>
      <c r="G6" s="88" t="s">
        <v>31</v>
      </c>
      <c r="H6" s="88" t="s">
        <v>31</v>
      </c>
      <c r="I6" s="88" t="s">
        <v>31</v>
      </c>
      <c r="J6" s="88" t="s">
        <v>31</v>
      </c>
      <c r="K6" s="88" t="s">
        <v>31</v>
      </c>
      <c r="L6" s="88" t="s">
        <v>31</v>
      </c>
    </row>
    <row r="7" spans="1:12">
      <c r="A7" s="88">
        <v>3</v>
      </c>
      <c r="B7" s="171">
        <v>45110</v>
      </c>
      <c r="C7" s="88">
        <v>175</v>
      </c>
      <c r="D7" s="88">
        <v>612</v>
      </c>
      <c r="E7" s="88">
        <v>190</v>
      </c>
      <c r="F7" s="88">
        <v>570</v>
      </c>
      <c r="G7" s="88">
        <v>27</v>
      </c>
      <c r="H7" s="88">
        <v>132</v>
      </c>
      <c r="I7" s="88">
        <v>17</v>
      </c>
      <c r="J7" s="88">
        <v>42</v>
      </c>
      <c r="K7" s="88">
        <f t="shared" ref="K7:L34" si="0">SUM(C7,E7,G7,I7)</f>
        <v>409</v>
      </c>
      <c r="L7" s="88">
        <f t="shared" si="0"/>
        <v>1356</v>
      </c>
    </row>
    <row r="8" spans="1:12">
      <c r="A8" s="88">
        <v>4</v>
      </c>
      <c r="B8" s="171">
        <v>45111</v>
      </c>
      <c r="C8" s="88" t="s">
        <v>31</v>
      </c>
      <c r="D8" s="88" t="s">
        <v>31</v>
      </c>
      <c r="E8" s="88" t="s">
        <v>31</v>
      </c>
      <c r="F8" s="88" t="s">
        <v>31</v>
      </c>
      <c r="G8" s="88" t="s">
        <v>31</v>
      </c>
      <c r="H8" s="88" t="s">
        <v>31</v>
      </c>
      <c r="I8" s="88" t="s">
        <v>31</v>
      </c>
      <c r="J8" s="88" t="s">
        <v>31</v>
      </c>
      <c r="K8" s="88" t="s">
        <v>31</v>
      </c>
      <c r="L8" s="88" t="s">
        <v>31</v>
      </c>
    </row>
    <row r="9" spans="1:12">
      <c r="A9" s="88">
        <v>5</v>
      </c>
      <c r="B9" s="171">
        <v>45112</v>
      </c>
      <c r="C9" s="88" t="s">
        <v>31</v>
      </c>
      <c r="D9" s="88" t="s">
        <v>31</v>
      </c>
      <c r="E9" s="88" t="s">
        <v>31</v>
      </c>
      <c r="F9" s="88" t="s">
        <v>31</v>
      </c>
      <c r="G9" s="88" t="s">
        <v>31</v>
      </c>
      <c r="H9" s="88" t="s">
        <v>31</v>
      </c>
      <c r="I9" s="88" t="s">
        <v>31</v>
      </c>
      <c r="J9" s="88" t="s">
        <v>31</v>
      </c>
      <c r="K9" s="88" t="s">
        <v>31</v>
      </c>
      <c r="L9" s="88" t="s">
        <v>31</v>
      </c>
    </row>
    <row r="10" spans="1:12">
      <c r="A10" s="88">
        <v>6</v>
      </c>
      <c r="B10" s="171">
        <v>45113</v>
      </c>
      <c r="C10" s="88" t="s">
        <v>31</v>
      </c>
      <c r="D10" s="88" t="s">
        <v>31</v>
      </c>
      <c r="E10" s="88" t="s">
        <v>31</v>
      </c>
      <c r="F10" s="88" t="s">
        <v>31</v>
      </c>
      <c r="G10" s="88" t="s">
        <v>31</v>
      </c>
      <c r="H10" s="88" t="s">
        <v>31</v>
      </c>
      <c r="I10" s="88" t="s">
        <v>31</v>
      </c>
      <c r="J10" s="88" t="s">
        <v>31</v>
      </c>
      <c r="K10" s="88" t="s">
        <v>31</v>
      </c>
      <c r="L10" s="88" t="s">
        <v>31</v>
      </c>
    </row>
    <row r="11" spans="1:12">
      <c r="A11" s="88">
        <v>7</v>
      </c>
      <c r="B11" s="171">
        <v>45114</v>
      </c>
      <c r="C11" s="88">
        <v>226</v>
      </c>
      <c r="D11" s="88">
        <v>781</v>
      </c>
      <c r="E11" s="88">
        <v>193</v>
      </c>
      <c r="F11" s="88">
        <v>542</v>
      </c>
      <c r="G11" s="88">
        <v>128</v>
      </c>
      <c r="H11" s="88">
        <v>136</v>
      </c>
      <c r="I11" s="88" t="s">
        <v>31</v>
      </c>
      <c r="J11" s="88" t="s">
        <v>31</v>
      </c>
      <c r="K11" s="88">
        <f t="shared" si="0"/>
        <v>547</v>
      </c>
      <c r="L11" s="88">
        <f t="shared" si="0"/>
        <v>1459</v>
      </c>
    </row>
    <row r="12" spans="1:12">
      <c r="A12" s="88">
        <v>8</v>
      </c>
      <c r="B12" s="171">
        <v>45115</v>
      </c>
      <c r="C12" s="88" t="s">
        <v>31</v>
      </c>
      <c r="D12" s="88" t="s">
        <v>31</v>
      </c>
      <c r="E12" s="88" t="s">
        <v>31</v>
      </c>
      <c r="F12" s="88" t="s">
        <v>31</v>
      </c>
      <c r="G12" s="88" t="s">
        <v>31</v>
      </c>
      <c r="H12" s="88" t="s">
        <v>31</v>
      </c>
      <c r="I12" s="88" t="s">
        <v>31</v>
      </c>
      <c r="J12" s="88" t="s">
        <v>31</v>
      </c>
      <c r="K12" s="88" t="s">
        <v>31</v>
      </c>
      <c r="L12" s="88" t="s">
        <v>31</v>
      </c>
    </row>
    <row r="13" spans="1:12">
      <c r="A13" s="88">
        <v>9</v>
      </c>
      <c r="B13" s="171">
        <v>45116</v>
      </c>
      <c r="C13" s="88" t="s">
        <v>31</v>
      </c>
      <c r="D13" s="88" t="s">
        <v>31</v>
      </c>
      <c r="E13" s="88" t="s">
        <v>31</v>
      </c>
      <c r="F13" s="88" t="s">
        <v>31</v>
      </c>
      <c r="G13" s="88" t="s">
        <v>31</v>
      </c>
      <c r="H13" s="88" t="s">
        <v>31</v>
      </c>
      <c r="I13" s="88" t="s">
        <v>31</v>
      </c>
      <c r="J13" s="88" t="s">
        <v>31</v>
      </c>
      <c r="K13" s="88" t="s">
        <v>31</v>
      </c>
      <c r="L13" s="88" t="s">
        <v>31</v>
      </c>
    </row>
    <row r="14" spans="1:12">
      <c r="A14" s="88">
        <v>10</v>
      </c>
      <c r="B14" s="171">
        <v>45117</v>
      </c>
      <c r="C14" s="88" t="s">
        <v>31</v>
      </c>
      <c r="D14" s="88" t="s">
        <v>31</v>
      </c>
      <c r="E14" s="88" t="s">
        <v>31</v>
      </c>
      <c r="F14" s="88" t="s">
        <v>31</v>
      </c>
      <c r="G14" s="88" t="s">
        <v>31</v>
      </c>
      <c r="H14" s="88" t="s">
        <v>31</v>
      </c>
      <c r="I14" s="88" t="s">
        <v>31</v>
      </c>
      <c r="J14" s="88" t="s">
        <v>31</v>
      </c>
      <c r="K14" s="88" t="s">
        <v>31</v>
      </c>
      <c r="L14" s="88" t="s">
        <v>31</v>
      </c>
    </row>
    <row r="15" spans="1:12">
      <c r="A15" s="88">
        <v>11</v>
      </c>
      <c r="B15" s="171">
        <v>45118</v>
      </c>
      <c r="C15" s="88" t="s">
        <v>31</v>
      </c>
      <c r="D15" s="88" t="s">
        <v>31</v>
      </c>
      <c r="E15" s="88" t="s">
        <v>31</v>
      </c>
      <c r="F15" s="88" t="s">
        <v>31</v>
      </c>
      <c r="G15" s="88" t="s">
        <v>31</v>
      </c>
      <c r="H15" s="88" t="s">
        <v>31</v>
      </c>
      <c r="I15" s="88" t="s">
        <v>31</v>
      </c>
      <c r="J15" s="88" t="s">
        <v>31</v>
      </c>
      <c r="K15" s="88" t="s">
        <v>31</v>
      </c>
      <c r="L15" s="88" t="s">
        <v>31</v>
      </c>
    </row>
    <row r="16" spans="1:12">
      <c r="A16" s="88">
        <v>12</v>
      </c>
      <c r="B16" s="171">
        <v>45119</v>
      </c>
      <c r="C16" s="88">
        <v>198</v>
      </c>
      <c r="D16" s="88">
        <v>482</v>
      </c>
      <c r="E16" s="88">
        <v>177</v>
      </c>
      <c r="F16" s="88">
        <v>354</v>
      </c>
      <c r="G16" s="88">
        <v>12</v>
      </c>
      <c r="H16" s="88">
        <v>74</v>
      </c>
      <c r="I16" s="88">
        <v>14</v>
      </c>
      <c r="J16" s="88">
        <v>18</v>
      </c>
      <c r="K16" s="88">
        <f t="shared" si="0"/>
        <v>401</v>
      </c>
      <c r="L16" s="88">
        <f t="shared" si="0"/>
        <v>928</v>
      </c>
    </row>
    <row r="17" spans="1:12">
      <c r="A17" s="88">
        <v>13</v>
      </c>
      <c r="B17" s="171">
        <v>45120</v>
      </c>
      <c r="C17" s="88" t="s">
        <v>31</v>
      </c>
      <c r="D17" s="88" t="s">
        <v>31</v>
      </c>
      <c r="E17" s="88" t="s">
        <v>31</v>
      </c>
      <c r="F17" s="88" t="s">
        <v>31</v>
      </c>
      <c r="G17" s="88" t="s">
        <v>31</v>
      </c>
      <c r="H17" s="88" t="s">
        <v>31</v>
      </c>
      <c r="I17" s="88" t="s">
        <v>31</v>
      </c>
      <c r="J17" s="88" t="s">
        <v>31</v>
      </c>
      <c r="K17" s="88" t="s">
        <v>31</v>
      </c>
      <c r="L17" s="88" t="s">
        <v>31</v>
      </c>
    </row>
    <row r="18" spans="1:12">
      <c r="A18" s="88">
        <v>14</v>
      </c>
      <c r="B18" s="171">
        <v>45121</v>
      </c>
      <c r="C18" s="88" t="s">
        <v>31</v>
      </c>
      <c r="D18" s="88" t="s">
        <v>31</v>
      </c>
      <c r="E18" s="88" t="s">
        <v>31</v>
      </c>
      <c r="F18" s="88" t="s">
        <v>31</v>
      </c>
      <c r="G18" s="88" t="s">
        <v>31</v>
      </c>
      <c r="H18" s="88" t="s">
        <v>31</v>
      </c>
      <c r="I18" s="88" t="s">
        <v>31</v>
      </c>
      <c r="J18" s="88" t="s">
        <v>31</v>
      </c>
      <c r="K18" s="88" t="s">
        <v>31</v>
      </c>
      <c r="L18" s="88" t="s">
        <v>31</v>
      </c>
    </row>
    <row r="19" spans="1:12">
      <c r="A19" s="88">
        <v>15</v>
      </c>
      <c r="B19" s="171">
        <v>45122</v>
      </c>
      <c r="C19" s="88" t="s">
        <v>31</v>
      </c>
      <c r="D19" s="88" t="s">
        <v>31</v>
      </c>
      <c r="E19" s="88" t="s">
        <v>31</v>
      </c>
      <c r="F19" s="88" t="s">
        <v>31</v>
      </c>
      <c r="G19" s="88" t="s">
        <v>31</v>
      </c>
      <c r="H19" s="88" t="s">
        <v>31</v>
      </c>
      <c r="I19" s="88" t="s">
        <v>31</v>
      </c>
      <c r="J19" s="88" t="s">
        <v>31</v>
      </c>
      <c r="K19" s="88" t="s">
        <v>31</v>
      </c>
      <c r="L19" s="88" t="s">
        <v>31</v>
      </c>
    </row>
    <row r="20" spans="1:12">
      <c r="A20" s="88">
        <v>16</v>
      </c>
      <c r="B20" s="171">
        <v>45123</v>
      </c>
      <c r="C20" s="88" t="s">
        <v>31</v>
      </c>
      <c r="D20" s="88" t="s">
        <v>31</v>
      </c>
      <c r="E20" s="88" t="s">
        <v>31</v>
      </c>
      <c r="F20" s="88" t="s">
        <v>31</v>
      </c>
      <c r="G20" s="88" t="s">
        <v>31</v>
      </c>
      <c r="H20" s="88" t="s">
        <v>31</v>
      </c>
      <c r="I20" s="88" t="s">
        <v>31</v>
      </c>
      <c r="J20" s="88" t="s">
        <v>31</v>
      </c>
      <c r="K20" s="88" t="s">
        <v>31</v>
      </c>
      <c r="L20" s="88" t="s">
        <v>31</v>
      </c>
    </row>
    <row r="21" spans="1:12">
      <c r="A21" s="88">
        <v>17</v>
      </c>
      <c r="B21" s="171">
        <v>45124</v>
      </c>
      <c r="C21" s="88">
        <v>170</v>
      </c>
      <c r="D21" s="88">
        <v>512</v>
      </c>
      <c r="E21" s="88">
        <v>103</v>
      </c>
      <c r="F21" s="88">
        <v>311</v>
      </c>
      <c r="G21" s="88">
        <v>4</v>
      </c>
      <c r="H21" s="88">
        <v>9</v>
      </c>
      <c r="I21" s="88">
        <v>7</v>
      </c>
      <c r="J21" s="88">
        <v>8</v>
      </c>
      <c r="K21" s="88">
        <f t="shared" si="0"/>
        <v>284</v>
      </c>
      <c r="L21" s="88">
        <f t="shared" si="0"/>
        <v>840</v>
      </c>
    </row>
    <row r="22" spans="1:12">
      <c r="A22" s="88">
        <v>18</v>
      </c>
      <c r="B22" s="171">
        <v>45125</v>
      </c>
      <c r="C22" s="88">
        <v>80</v>
      </c>
      <c r="D22" s="88">
        <v>241</v>
      </c>
      <c r="E22" s="88">
        <v>62</v>
      </c>
      <c r="F22" s="88">
        <v>188</v>
      </c>
      <c r="G22" s="88">
        <v>11</v>
      </c>
      <c r="H22" s="88">
        <v>25</v>
      </c>
      <c r="I22" s="88">
        <v>4</v>
      </c>
      <c r="J22" s="88">
        <v>9</v>
      </c>
      <c r="K22" s="88">
        <f t="shared" si="0"/>
        <v>157</v>
      </c>
      <c r="L22" s="88">
        <f t="shared" si="0"/>
        <v>463</v>
      </c>
    </row>
    <row r="23" spans="1:12">
      <c r="A23" s="88">
        <v>19</v>
      </c>
      <c r="B23" s="171">
        <v>45126</v>
      </c>
      <c r="C23" s="88" t="s">
        <v>31</v>
      </c>
      <c r="D23" s="88" t="s">
        <v>31</v>
      </c>
      <c r="E23" s="88" t="s">
        <v>31</v>
      </c>
      <c r="F23" s="88" t="s">
        <v>31</v>
      </c>
      <c r="G23" s="88" t="s">
        <v>31</v>
      </c>
      <c r="H23" s="88" t="s">
        <v>31</v>
      </c>
      <c r="I23" s="88" t="s">
        <v>31</v>
      </c>
      <c r="J23" s="88" t="s">
        <v>31</v>
      </c>
      <c r="K23" s="88" t="s">
        <v>31</v>
      </c>
      <c r="L23" s="88" t="s">
        <v>31</v>
      </c>
    </row>
    <row r="24" spans="1:12">
      <c r="A24" s="88">
        <v>20</v>
      </c>
      <c r="B24" s="171">
        <v>45127</v>
      </c>
      <c r="C24" s="88">
        <v>92</v>
      </c>
      <c r="D24" s="88">
        <v>277</v>
      </c>
      <c r="E24" s="88">
        <v>60</v>
      </c>
      <c r="F24" s="88">
        <v>182</v>
      </c>
      <c r="G24" s="88">
        <v>7</v>
      </c>
      <c r="H24" s="88">
        <v>18</v>
      </c>
      <c r="I24" s="88">
        <v>12</v>
      </c>
      <c r="J24" s="88">
        <v>12</v>
      </c>
      <c r="K24" s="88">
        <f t="shared" si="0"/>
        <v>171</v>
      </c>
      <c r="L24" s="88">
        <f t="shared" si="0"/>
        <v>489</v>
      </c>
    </row>
    <row r="25" spans="1:12">
      <c r="A25" s="88">
        <v>21</v>
      </c>
      <c r="B25" s="171">
        <v>45128</v>
      </c>
      <c r="C25" s="88">
        <v>54</v>
      </c>
      <c r="D25" s="88">
        <v>162</v>
      </c>
      <c r="E25" s="88">
        <v>67</v>
      </c>
      <c r="F25" s="88">
        <v>201</v>
      </c>
      <c r="G25" s="88" t="s">
        <v>31</v>
      </c>
      <c r="H25" s="88" t="s">
        <v>31</v>
      </c>
      <c r="I25" s="88">
        <v>3</v>
      </c>
      <c r="J25" s="88">
        <v>9</v>
      </c>
      <c r="K25" s="88">
        <f t="shared" si="0"/>
        <v>124</v>
      </c>
      <c r="L25" s="88">
        <f t="shared" si="0"/>
        <v>372</v>
      </c>
    </row>
    <row r="26" spans="1:12">
      <c r="A26" s="88">
        <v>22</v>
      </c>
      <c r="B26" s="171">
        <v>45129</v>
      </c>
      <c r="C26" s="88" t="s">
        <v>31</v>
      </c>
      <c r="D26" s="88" t="s">
        <v>31</v>
      </c>
      <c r="E26" s="88" t="s">
        <v>31</v>
      </c>
      <c r="F26" s="88" t="s">
        <v>31</v>
      </c>
      <c r="G26" s="88" t="s">
        <v>31</v>
      </c>
      <c r="H26" s="88" t="s">
        <v>31</v>
      </c>
      <c r="I26" s="88" t="s">
        <v>31</v>
      </c>
      <c r="J26" s="88" t="s">
        <v>31</v>
      </c>
      <c r="K26" s="88" t="s">
        <v>31</v>
      </c>
      <c r="L26" s="88" t="s">
        <v>31</v>
      </c>
    </row>
    <row r="27" spans="1:12">
      <c r="A27" s="88">
        <v>23</v>
      </c>
      <c r="B27" s="171">
        <v>45130</v>
      </c>
      <c r="C27" s="88" t="s">
        <v>31</v>
      </c>
      <c r="D27" s="88" t="s">
        <v>31</v>
      </c>
      <c r="E27" s="88" t="s">
        <v>31</v>
      </c>
      <c r="F27" s="88" t="s">
        <v>31</v>
      </c>
      <c r="G27" s="88" t="s">
        <v>31</v>
      </c>
      <c r="H27" s="88" t="s">
        <v>31</v>
      </c>
      <c r="I27" s="88" t="s">
        <v>31</v>
      </c>
      <c r="J27" s="88" t="s">
        <v>31</v>
      </c>
      <c r="K27" s="88" t="s">
        <v>31</v>
      </c>
      <c r="L27" s="88" t="s">
        <v>31</v>
      </c>
    </row>
    <row r="28" spans="1:12">
      <c r="A28" s="88">
        <v>24</v>
      </c>
      <c r="B28" s="171">
        <v>45131</v>
      </c>
      <c r="C28" s="88" t="s">
        <v>31</v>
      </c>
      <c r="D28" s="88" t="s">
        <v>31</v>
      </c>
      <c r="E28" s="88" t="s">
        <v>31</v>
      </c>
      <c r="F28" s="88" t="s">
        <v>31</v>
      </c>
      <c r="G28" s="88" t="s">
        <v>31</v>
      </c>
      <c r="H28" s="88" t="s">
        <v>31</v>
      </c>
      <c r="I28" s="88" t="s">
        <v>31</v>
      </c>
      <c r="J28" s="88" t="s">
        <v>31</v>
      </c>
      <c r="K28" s="88" t="s">
        <v>31</v>
      </c>
      <c r="L28" s="88" t="s">
        <v>31</v>
      </c>
    </row>
    <row r="29" spans="1:12">
      <c r="A29" s="304">
        <v>25</v>
      </c>
      <c r="B29" s="338">
        <v>45132</v>
      </c>
      <c r="C29" s="88">
        <v>37</v>
      </c>
      <c r="D29" s="88">
        <v>111</v>
      </c>
      <c r="E29" s="88">
        <v>26</v>
      </c>
      <c r="F29" s="88">
        <v>78</v>
      </c>
      <c r="G29" s="88">
        <v>7</v>
      </c>
      <c r="H29" s="88">
        <v>21</v>
      </c>
      <c r="I29" s="88">
        <v>3</v>
      </c>
      <c r="J29" s="88">
        <v>9</v>
      </c>
      <c r="K29" s="88">
        <f t="shared" si="0"/>
        <v>73</v>
      </c>
      <c r="L29" s="88">
        <f t="shared" si="0"/>
        <v>219</v>
      </c>
    </row>
    <row r="30" spans="1:12">
      <c r="A30" s="305"/>
      <c r="B30" s="339"/>
      <c r="C30" s="88">
        <v>62</v>
      </c>
      <c r="D30" s="88">
        <v>186</v>
      </c>
      <c r="E30" s="88">
        <v>88</v>
      </c>
      <c r="F30" s="176">
        <v>220</v>
      </c>
      <c r="G30" s="88">
        <v>2</v>
      </c>
      <c r="H30" s="88">
        <v>11</v>
      </c>
      <c r="I30" s="88" t="s">
        <v>31</v>
      </c>
      <c r="J30" s="88" t="s">
        <v>31</v>
      </c>
      <c r="K30" s="88">
        <f t="shared" si="0"/>
        <v>152</v>
      </c>
      <c r="L30" s="88">
        <f t="shared" si="0"/>
        <v>417</v>
      </c>
    </row>
    <row r="31" spans="1:12">
      <c r="A31" s="88">
        <v>26</v>
      </c>
      <c r="B31" s="171">
        <v>45133</v>
      </c>
      <c r="C31" s="88" t="s">
        <v>31</v>
      </c>
      <c r="D31" s="88" t="s">
        <v>31</v>
      </c>
      <c r="E31" s="88" t="s">
        <v>31</v>
      </c>
      <c r="F31" s="88" t="s">
        <v>31</v>
      </c>
      <c r="G31" s="88" t="s">
        <v>31</v>
      </c>
      <c r="H31" s="88" t="s">
        <v>31</v>
      </c>
      <c r="I31" s="88" t="s">
        <v>31</v>
      </c>
      <c r="J31" s="88" t="s">
        <v>31</v>
      </c>
      <c r="K31" s="88" t="s">
        <v>31</v>
      </c>
      <c r="L31" s="88" t="s">
        <v>31</v>
      </c>
    </row>
    <row r="32" spans="1:12">
      <c r="A32" s="88">
        <v>27</v>
      </c>
      <c r="B32" s="171">
        <v>45134</v>
      </c>
      <c r="C32" s="88">
        <v>180</v>
      </c>
      <c r="D32" s="88">
        <v>541</v>
      </c>
      <c r="E32" s="88">
        <v>107</v>
      </c>
      <c r="F32" s="88">
        <v>323</v>
      </c>
      <c r="G32" s="88">
        <v>4</v>
      </c>
      <c r="H32" s="88">
        <v>15</v>
      </c>
      <c r="I32" s="88">
        <v>3</v>
      </c>
      <c r="J32" s="88">
        <v>5</v>
      </c>
      <c r="K32" s="88">
        <f t="shared" si="0"/>
        <v>294</v>
      </c>
      <c r="L32" s="88">
        <f t="shared" si="0"/>
        <v>884</v>
      </c>
    </row>
    <row r="33" spans="1:12">
      <c r="A33" s="88">
        <v>28</v>
      </c>
      <c r="B33" s="171">
        <v>45135</v>
      </c>
      <c r="C33" s="88" t="s">
        <v>31</v>
      </c>
      <c r="D33" s="88" t="s">
        <v>31</v>
      </c>
      <c r="E33" s="88" t="s">
        <v>31</v>
      </c>
      <c r="F33" s="88" t="s">
        <v>31</v>
      </c>
      <c r="G33" s="88" t="s">
        <v>31</v>
      </c>
      <c r="H33" s="88" t="s">
        <v>31</v>
      </c>
      <c r="I33" s="88" t="s">
        <v>31</v>
      </c>
      <c r="J33" s="88" t="s">
        <v>31</v>
      </c>
      <c r="K33" s="88" t="s">
        <v>31</v>
      </c>
      <c r="L33" s="88" t="s">
        <v>31</v>
      </c>
    </row>
    <row r="34" spans="1:12">
      <c r="A34" s="88">
        <v>29</v>
      </c>
      <c r="B34" s="171">
        <v>45136</v>
      </c>
      <c r="C34" s="88">
        <v>63</v>
      </c>
      <c r="D34" s="88">
        <v>191</v>
      </c>
      <c r="E34" s="88">
        <v>74</v>
      </c>
      <c r="F34" s="88">
        <v>225</v>
      </c>
      <c r="G34" s="88">
        <v>37</v>
      </c>
      <c r="H34" s="88">
        <v>76</v>
      </c>
      <c r="I34" s="88">
        <v>10</v>
      </c>
      <c r="J34" s="88">
        <v>12</v>
      </c>
      <c r="K34" s="88">
        <f t="shared" si="0"/>
        <v>184</v>
      </c>
      <c r="L34" s="88">
        <f t="shared" si="0"/>
        <v>504</v>
      </c>
    </row>
    <row r="35" spans="1:12">
      <c r="A35" s="88">
        <v>30</v>
      </c>
      <c r="B35" s="171">
        <v>45137</v>
      </c>
      <c r="C35" s="88" t="s">
        <v>31</v>
      </c>
      <c r="D35" s="88" t="s">
        <v>31</v>
      </c>
      <c r="E35" s="88" t="s">
        <v>31</v>
      </c>
      <c r="F35" s="88" t="s">
        <v>31</v>
      </c>
      <c r="G35" s="88" t="s">
        <v>31</v>
      </c>
      <c r="H35" s="88" t="s">
        <v>31</v>
      </c>
      <c r="I35" s="88" t="s">
        <v>31</v>
      </c>
      <c r="J35" s="88" t="s">
        <v>31</v>
      </c>
      <c r="K35" s="88" t="s">
        <v>31</v>
      </c>
      <c r="L35" s="88" t="s">
        <v>31</v>
      </c>
    </row>
    <row r="36" spans="1:12">
      <c r="A36" s="88">
        <v>31</v>
      </c>
      <c r="B36" s="171">
        <v>45138</v>
      </c>
      <c r="C36" s="88" t="s">
        <v>31</v>
      </c>
      <c r="D36" s="88" t="s">
        <v>31</v>
      </c>
      <c r="E36" s="88" t="s">
        <v>31</v>
      </c>
      <c r="F36" s="88" t="s">
        <v>31</v>
      </c>
      <c r="G36" s="88" t="s">
        <v>31</v>
      </c>
      <c r="H36" s="88" t="s">
        <v>31</v>
      </c>
      <c r="I36" s="88" t="s">
        <v>31</v>
      </c>
      <c r="J36" s="88" t="s">
        <v>31</v>
      </c>
      <c r="K36" s="88" t="s">
        <v>31</v>
      </c>
      <c r="L36" s="88" t="s">
        <v>31</v>
      </c>
    </row>
    <row r="37" spans="1:12">
      <c r="A37" s="125"/>
      <c r="B37" s="7" t="s">
        <v>6</v>
      </c>
      <c r="C37" s="126">
        <f t="shared" ref="C37:L37" si="1">SUM(C6:C36)</f>
        <v>1337</v>
      </c>
      <c r="D37" s="126">
        <f t="shared" si="1"/>
        <v>4096</v>
      </c>
      <c r="E37" s="126">
        <f t="shared" si="1"/>
        <v>1147</v>
      </c>
      <c r="F37" s="126">
        <f t="shared" si="1"/>
        <v>3194</v>
      </c>
      <c r="G37" s="126">
        <f t="shared" si="1"/>
        <v>239</v>
      </c>
      <c r="H37" s="126">
        <f t="shared" si="1"/>
        <v>517</v>
      </c>
      <c r="I37" s="126">
        <f t="shared" si="1"/>
        <v>73</v>
      </c>
      <c r="J37" s="126">
        <f t="shared" si="1"/>
        <v>124</v>
      </c>
      <c r="K37" s="126">
        <f t="shared" si="1"/>
        <v>2796</v>
      </c>
      <c r="L37" s="126">
        <f t="shared" si="1"/>
        <v>7931</v>
      </c>
    </row>
    <row r="39" spans="1:12">
      <c r="A39" s="101"/>
      <c r="B39" s="175" t="s">
        <v>9</v>
      </c>
      <c r="C39" s="88">
        <f>C37/30</f>
        <v>44.56666666666667</v>
      </c>
      <c r="D39" s="120">
        <f t="shared" ref="D39:L39" si="2">D37/30</f>
        <v>136.53333333333333</v>
      </c>
      <c r="E39" s="88">
        <f t="shared" si="2"/>
        <v>38.233333333333334</v>
      </c>
      <c r="F39" s="121">
        <f t="shared" si="2"/>
        <v>106.46666666666667</v>
      </c>
      <c r="G39" s="88">
        <f t="shared" si="2"/>
        <v>7.9666666666666668</v>
      </c>
      <c r="H39" s="122">
        <f t="shared" si="2"/>
        <v>17.233333333333334</v>
      </c>
      <c r="I39" s="88">
        <f t="shared" si="2"/>
        <v>2.4333333333333331</v>
      </c>
      <c r="J39" s="123">
        <f t="shared" si="2"/>
        <v>4.1333333333333337</v>
      </c>
      <c r="K39" s="88">
        <f t="shared" si="2"/>
        <v>93.2</v>
      </c>
      <c r="L39" s="124">
        <f t="shared" si="2"/>
        <v>264.36666666666667</v>
      </c>
    </row>
  </sheetData>
  <mergeCells count="10">
    <mergeCell ref="B29:B30"/>
    <mergeCell ref="A29:A30"/>
    <mergeCell ref="A2:L2"/>
    <mergeCell ref="A3:A4"/>
    <mergeCell ref="B3:B4"/>
    <mergeCell ref="C3:D3"/>
    <mergeCell ref="E3:F3"/>
    <mergeCell ref="G3:H3"/>
    <mergeCell ref="I3:J3"/>
    <mergeCell ref="K3:L3"/>
  </mergeCells>
  <pageMargins left="1.299212598425197" right="0.43307086614173229" top="0.31496062992125984" bottom="0.15748031496062992" header="0.31496062992125984" footer="0.15748031496062992"/>
  <pageSetup paperSize="9" scale="90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2:L38"/>
  <sheetViews>
    <sheetView workbookViewId="0">
      <selection sqref="A1:L38"/>
    </sheetView>
  </sheetViews>
  <sheetFormatPr defaultRowHeight="15"/>
  <cols>
    <col min="2" max="2" width="12.28515625" bestFit="1" customWidth="1"/>
  </cols>
  <sheetData>
    <row r="2" spans="1:12">
      <c r="A2" s="301" t="s">
        <v>935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171">
        <v>45139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>
      <c r="A6" s="88">
        <v>2</v>
      </c>
      <c r="B6" s="171">
        <v>45140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>
      <c r="A7" s="88">
        <v>3</v>
      </c>
      <c r="B7" s="171">
        <v>45141</v>
      </c>
      <c r="C7" s="88">
        <v>150</v>
      </c>
      <c r="D7" s="88">
        <v>450</v>
      </c>
      <c r="E7" s="88">
        <v>134</v>
      </c>
      <c r="F7" s="88">
        <v>402</v>
      </c>
      <c r="G7" s="88">
        <v>19</v>
      </c>
      <c r="H7" s="88">
        <v>57</v>
      </c>
      <c r="I7" s="88">
        <v>23</v>
      </c>
      <c r="J7" s="88">
        <v>46</v>
      </c>
      <c r="K7" s="88">
        <f>C7+E7+G7+I7</f>
        <v>326</v>
      </c>
      <c r="L7" s="88">
        <f>D7+F7+H7+J7</f>
        <v>955</v>
      </c>
    </row>
    <row r="8" spans="1:12">
      <c r="A8" s="88">
        <v>4</v>
      </c>
      <c r="B8" s="171">
        <v>45142</v>
      </c>
      <c r="C8" s="88"/>
      <c r="D8" s="88"/>
      <c r="E8" s="88"/>
      <c r="F8" s="88"/>
      <c r="G8" s="88"/>
      <c r="H8" s="88"/>
      <c r="I8" s="88"/>
      <c r="J8" s="88"/>
      <c r="K8" s="88">
        <f t="shared" ref="K8:K36" si="0">C8+E8+G8+I8</f>
        <v>0</v>
      </c>
      <c r="L8" s="88">
        <f t="shared" ref="L8:L36" si="1">D8+F8+H8+J8</f>
        <v>0</v>
      </c>
    </row>
    <row r="9" spans="1:12">
      <c r="A9" s="88">
        <v>5</v>
      </c>
      <c r="B9" s="171">
        <v>45143</v>
      </c>
      <c r="C9" s="88">
        <v>53</v>
      </c>
      <c r="D9" s="88">
        <v>159</v>
      </c>
      <c r="E9" s="88">
        <v>42</v>
      </c>
      <c r="F9" s="88">
        <v>126</v>
      </c>
      <c r="G9" s="88">
        <v>0</v>
      </c>
      <c r="H9" s="88">
        <v>0</v>
      </c>
      <c r="I9" s="88">
        <v>6</v>
      </c>
      <c r="J9" s="88">
        <v>18</v>
      </c>
      <c r="K9" s="88">
        <f t="shared" si="0"/>
        <v>101</v>
      </c>
      <c r="L9" s="88">
        <f t="shared" si="1"/>
        <v>303</v>
      </c>
    </row>
    <row r="10" spans="1:12">
      <c r="A10" s="88">
        <v>6</v>
      </c>
      <c r="B10" s="171">
        <v>45144</v>
      </c>
      <c r="C10" s="88"/>
      <c r="D10" s="88"/>
      <c r="E10" s="88"/>
      <c r="F10" s="88"/>
      <c r="G10" s="88"/>
      <c r="H10" s="88"/>
      <c r="I10" s="88"/>
      <c r="J10" s="88"/>
      <c r="K10" s="88">
        <f t="shared" si="0"/>
        <v>0</v>
      </c>
      <c r="L10" s="88">
        <f t="shared" si="1"/>
        <v>0</v>
      </c>
    </row>
    <row r="11" spans="1:12">
      <c r="A11" s="88">
        <v>7</v>
      </c>
      <c r="B11" s="171">
        <v>45145</v>
      </c>
      <c r="C11" s="88">
        <v>94</v>
      </c>
      <c r="D11" s="88">
        <v>282</v>
      </c>
      <c r="E11" s="88">
        <v>74</v>
      </c>
      <c r="F11" s="183">
        <v>222</v>
      </c>
      <c r="G11" s="88">
        <v>11</v>
      </c>
      <c r="H11" s="88">
        <v>22</v>
      </c>
      <c r="I11" s="88">
        <v>0</v>
      </c>
      <c r="J11" s="88">
        <v>0</v>
      </c>
      <c r="K11" s="88">
        <f t="shared" si="0"/>
        <v>179</v>
      </c>
      <c r="L11" s="88">
        <f t="shared" si="1"/>
        <v>526</v>
      </c>
    </row>
    <row r="12" spans="1:12">
      <c r="A12" s="88">
        <v>8</v>
      </c>
      <c r="B12" s="171">
        <v>45146</v>
      </c>
      <c r="C12" s="88"/>
      <c r="D12" s="88"/>
      <c r="E12" s="88"/>
      <c r="F12" s="88"/>
      <c r="G12" s="88"/>
      <c r="H12" s="88"/>
      <c r="I12" s="88"/>
      <c r="J12" s="88"/>
      <c r="K12" s="88">
        <f t="shared" si="0"/>
        <v>0</v>
      </c>
      <c r="L12" s="88">
        <f t="shared" si="1"/>
        <v>0</v>
      </c>
    </row>
    <row r="13" spans="1:12">
      <c r="A13" s="88">
        <v>9</v>
      </c>
      <c r="B13" s="171">
        <v>45147</v>
      </c>
      <c r="C13" s="88">
        <v>106</v>
      </c>
      <c r="D13" s="88">
        <v>371</v>
      </c>
      <c r="E13" s="88">
        <v>84</v>
      </c>
      <c r="F13" s="88">
        <v>378</v>
      </c>
      <c r="G13" s="88">
        <v>0</v>
      </c>
      <c r="H13" s="88">
        <v>0</v>
      </c>
      <c r="I13" s="88">
        <v>0</v>
      </c>
      <c r="J13" s="88">
        <v>0</v>
      </c>
      <c r="K13" s="88">
        <f t="shared" si="0"/>
        <v>190</v>
      </c>
      <c r="L13" s="88">
        <f t="shared" si="1"/>
        <v>749</v>
      </c>
    </row>
    <row r="14" spans="1:12">
      <c r="A14" s="88">
        <v>10</v>
      </c>
      <c r="B14" s="171">
        <v>45148</v>
      </c>
      <c r="C14" s="88"/>
      <c r="D14" s="88"/>
      <c r="E14" s="88"/>
      <c r="F14" s="88"/>
      <c r="G14" s="88"/>
      <c r="H14" s="88"/>
      <c r="I14" s="88"/>
      <c r="J14" s="88"/>
      <c r="K14" s="88">
        <f t="shared" si="0"/>
        <v>0</v>
      </c>
      <c r="L14" s="88">
        <f t="shared" si="1"/>
        <v>0</v>
      </c>
    </row>
    <row r="15" spans="1:12">
      <c r="A15" s="88">
        <v>11</v>
      </c>
      <c r="B15" s="171">
        <v>45149</v>
      </c>
      <c r="C15" s="88">
        <v>107</v>
      </c>
      <c r="D15" s="88">
        <v>374</v>
      </c>
      <c r="E15" s="88">
        <v>30</v>
      </c>
      <c r="F15" s="88">
        <v>135</v>
      </c>
      <c r="G15" s="88">
        <v>11</v>
      </c>
      <c r="H15" s="88">
        <v>30</v>
      </c>
      <c r="I15" s="88">
        <v>11</v>
      </c>
      <c r="J15" s="88">
        <v>25</v>
      </c>
      <c r="K15" s="88">
        <f t="shared" si="0"/>
        <v>159</v>
      </c>
      <c r="L15" s="88">
        <f t="shared" si="1"/>
        <v>564</v>
      </c>
    </row>
    <row r="16" spans="1:12">
      <c r="A16" s="88">
        <v>12</v>
      </c>
      <c r="B16" s="171">
        <v>45150</v>
      </c>
      <c r="C16" s="88"/>
      <c r="D16" s="88"/>
      <c r="E16" s="88"/>
      <c r="F16" s="88"/>
      <c r="G16" s="88"/>
      <c r="H16" s="88"/>
      <c r="I16" s="88"/>
      <c r="J16" s="88"/>
      <c r="K16" s="88">
        <f t="shared" si="0"/>
        <v>0</v>
      </c>
      <c r="L16" s="88">
        <f t="shared" si="1"/>
        <v>0</v>
      </c>
    </row>
    <row r="17" spans="1:12">
      <c r="A17" s="88">
        <v>13</v>
      </c>
      <c r="B17" s="171">
        <v>45151</v>
      </c>
      <c r="C17" s="88">
        <v>111</v>
      </c>
      <c r="D17" s="88">
        <v>335</v>
      </c>
      <c r="E17" s="88">
        <v>116</v>
      </c>
      <c r="F17" s="88">
        <v>349</v>
      </c>
      <c r="G17" s="88">
        <v>0</v>
      </c>
      <c r="H17" s="88">
        <v>0</v>
      </c>
      <c r="I17" s="88">
        <v>0</v>
      </c>
      <c r="J17" s="88">
        <v>0</v>
      </c>
      <c r="K17" s="88">
        <f t="shared" si="0"/>
        <v>227</v>
      </c>
      <c r="L17" s="88">
        <f t="shared" si="1"/>
        <v>684</v>
      </c>
    </row>
    <row r="18" spans="1:12">
      <c r="A18" s="88">
        <v>14</v>
      </c>
      <c r="B18" s="171">
        <v>45152</v>
      </c>
      <c r="C18" s="88"/>
      <c r="D18" s="88"/>
      <c r="E18" s="88"/>
      <c r="F18" s="88"/>
      <c r="G18" s="88"/>
      <c r="H18" s="88"/>
      <c r="I18" s="88"/>
      <c r="J18" s="88"/>
      <c r="K18" s="88">
        <f t="shared" si="0"/>
        <v>0</v>
      </c>
      <c r="L18" s="88">
        <f t="shared" si="1"/>
        <v>0</v>
      </c>
    </row>
    <row r="19" spans="1:12">
      <c r="A19" s="304">
        <v>15</v>
      </c>
      <c r="B19" s="338">
        <v>45153</v>
      </c>
      <c r="C19" s="88">
        <v>58</v>
      </c>
      <c r="D19" s="88">
        <v>201</v>
      </c>
      <c r="E19" s="88">
        <v>59</v>
      </c>
      <c r="F19" s="88">
        <v>178</v>
      </c>
      <c r="G19" s="88">
        <v>13</v>
      </c>
      <c r="H19" s="88">
        <v>55</v>
      </c>
      <c r="I19" s="88">
        <v>7</v>
      </c>
      <c r="J19" s="88">
        <v>20</v>
      </c>
      <c r="K19" s="88">
        <f t="shared" si="0"/>
        <v>137</v>
      </c>
      <c r="L19" s="88">
        <f t="shared" si="1"/>
        <v>454</v>
      </c>
    </row>
    <row r="20" spans="1:12">
      <c r="A20" s="305"/>
      <c r="B20" s="339"/>
      <c r="C20" s="88">
        <v>29</v>
      </c>
      <c r="D20" s="179">
        <v>27</v>
      </c>
      <c r="E20" s="88">
        <v>36</v>
      </c>
      <c r="F20" s="179">
        <v>108</v>
      </c>
      <c r="G20" s="88">
        <v>0</v>
      </c>
      <c r="H20" s="88">
        <v>0</v>
      </c>
      <c r="I20" s="88">
        <v>1</v>
      </c>
      <c r="J20" s="179">
        <v>3</v>
      </c>
      <c r="K20" s="88">
        <f t="shared" si="0"/>
        <v>66</v>
      </c>
      <c r="L20" s="88">
        <f t="shared" si="1"/>
        <v>138</v>
      </c>
    </row>
    <row r="21" spans="1:12">
      <c r="A21" s="88">
        <v>16</v>
      </c>
      <c r="B21" s="171">
        <v>45154</v>
      </c>
      <c r="C21" s="88"/>
      <c r="D21" s="88"/>
      <c r="E21" s="88"/>
      <c r="F21" s="88"/>
      <c r="G21" s="88"/>
      <c r="H21" s="88"/>
      <c r="I21" s="88"/>
      <c r="J21" s="88"/>
      <c r="K21" s="88">
        <f t="shared" si="0"/>
        <v>0</v>
      </c>
      <c r="L21" s="88">
        <f t="shared" si="1"/>
        <v>0</v>
      </c>
    </row>
    <row r="22" spans="1:12">
      <c r="A22" s="88">
        <v>17</v>
      </c>
      <c r="B22" s="171">
        <v>45155</v>
      </c>
      <c r="C22" s="88">
        <v>27</v>
      </c>
      <c r="D22" s="88">
        <v>95</v>
      </c>
      <c r="E22" s="88">
        <v>32</v>
      </c>
      <c r="F22" s="88">
        <v>96</v>
      </c>
      <c r="G22" s="88">
        <v>6</v>
      </c>
      <c r="H22" s="88">
        <v>24</v>
      </c>
      <c r="I22" s="88">
        <v>2</v>
      </c>
      <c r="J22" s="88">
        <v>4</v>
      </c>
      <c r="K22" s="88">
        <f t="shared" si="0"/>
        <v>67</v>
      </c>
      <c r="L22" s="88">
        <f t="shared" si="1"/>
        <v>219</v>
      </c>
    </row>
    <row r="23" spans="1:12">
      <c r="A23" s="88">
        <v>18</v>
      </c>
      <c r="B23" s="171">
        <v>45156</v>
      </c>
      <c r="C23" s="88"/>
      <c r="D23" s="88"/>
      <c r="E23" s="88"/>
      <c r="F23" s="88"/>
      <c r="G23" s="88"/>
      <c r="H23" s="88"/>
      <c r="I23" s="88"/>
      <c r="J23" s="88"/>
      <c r="K23" s="88">
        <f t="shared" si="0"/>
        <v>0</v>
      </c>
      <c r="L23" s="88">
        <f t="shared" si="1"/>
        <v>0</v>
      </c>
    </row>
    <row r="24" spans="1:12">
      <c r="A24" s="88">
        <v>19</v>
      </c>
      <c r="B24" s="171">
        <v>45157</v>
      </c>
      <c r="C24" s="88">
        <v>63</v>
      </c>
      <c r="D24" s="88">
        <v>219</v>
      </c>
      <c r="E24" s="88">
        <v>62</v>
      </c>
      <c r="F24" s="88">
        <v>182</v>
      </c>
      <c r="G24" s="88">
        <v>8</v>
      </c>
      <c r="H24" s="88">
        <v>32</v>
      </c>
      <c r="I24" s="88">
        <v>5</v>
      </c>
      <c r="J24" s="88">
        <v>10</v>
      </c>
      <c r="K24" s="88">
        <f t="shared" si="0"/>
        <v>138</v>
      </c>
      <c r="L24" s="88">
        <f t="shared" si="1"/>
        <v>443</v>
      </c>
    </row>
    <row r="25" spans="1:12">
      <c r="A25" s="88">
        <v>20</v>
      </c>
      <c r="B25" s="171">
        <v>45158</v>
      </c>
      <c r="C25" s="88"/>
      <c r="D25" s="88"/>
      <c r="E25" s="88"/>
      <c r="F25" s="88"/>
      <c r="G25" s="88"/>
      <c r="H25" s="88"/>
      <c r="I25" s="88"/>
      <c r="J25" s="88"/>
      <c r="K25" s="88">
        <f t="shared" si="0"/>
        <v>0</v>
      </c>
      <c r="L25" s="88">
        <f t="shared" si="1"/>
        <v>0</v>
      </c>
    </row>
    <row r="26" spans="1:12">
      <c r="A26" s="88">
        <v>21</v>
      </c>
      <c r="B26" s="171">
        <v>45159</v>
      </c>
      <c r="C26" s="88"/>
      <c r="D26" s="88"/>
      <c r="E26" s="88"/>
      <c r="F26" s="88"/>
      <c r="G26" s="88"/>
      <c r="H26" s="88"/>
      <c r="I26" s="88"/>
      <c r="J26" s="88"/>
      <c r="K26" s="88">
        <f t="shared" si="0"/>
        <v>0</v>
      </c>
      <c r="L26" s="88">
        <f t="shared" si="1"/>
        <v>0</v>
      </c>
    </row>
    <row r="27" spans="1:12">
      <c r="A27" s="88">
        <v>22</v>
      </c>
      <c r="B27" s="171">
        <v>45160</v>
      </c>
      <c r="C27" s="88">
        <v>53</v>
      </c>
      <c r="D27" s="88">
        <v>186</v>
      </c>
      <c r="E27" s="88">
        <v>86</v>
      </c>
      <c r="F27" s="88">
        <v>216</v>
      </c>
      <c r="G27" s="88">
        <v>4</v>
      </c>
      <c r="H27" s="88">
        <v>20</v>
      </c>
      <c r="I27" s="88">
        <v>0</v>
      </c>
      <c r="J27" s="88">
        <v>0</v>
      </c>
      <c r="K27" s="88">
        <f t="shared" si="0"/>
        <v>143</v>
      </c>
      <c r="L27" s="88">
        <f t="shared" si="1"/>
        <v>422</v>
      </c>
    </row>
    <row r="28" spans="1:12">
      <c r="A28" s="88">
        <v>23</v>
      </c>
      <c r="B28" s="171">
        <v>45161</v>
      </c>
      <c r="C28" s="88"/>
      <c r="D28" s="88"/>
      <c r="E28" s="88"/>
      <c r="F28" s="88"/>
      <c r="G28" s="88"/>
      <c r="H28" s="88"/>
      <c r="I28" s="88"/>
      <c r="J28" s="88"/>
      <c r="K28" s="88">
        <f t="shared" si="0"/>
        <v>0</v>
      </c>
      <c r="L28" s="88">
        <f t="shared" si="1"/>
        <v>0</v>
      </c>
    </row>
    <row r="29" spans="1:12">
      <c r="A29" s="88">
        <v>24</v>
      </c>
      <c r="B29" s="171">
        <v>45162</v>
      </c>
      <c r="C29" s="88"/>
      <c r="D29" s="88"/>
      <c r="E29" s="88"/>
      <c r="F29" s="88"/>
      <c r="G29" s="88"/>
      <c r="H29" s="88"/>
      <c r="I29" s="88"/>
      <c r="J29" s="88"/>
      <c r="K29" s="88">
        <f t="shared" si="0"/>
        <v>0</v>
      </c>
      <c r="L29" s="88">
        <f t="shared" si="1"/>
        <v>0</v>
      </c>
    </row>
    <row r="30" spans="1:12">
      <c r="A30" s="177">
        <v>25</v>
      </c>
      <c r="B30" s="171">
        <v>45163</v>
      </c>
      <c r="C30" s="88"/>
      <c r="D30" s="88"/>
      <c r="E30" s="88"/>
      <c r="F30" s="88"/>
      <c r="G30" s="88"/>
      <c r="H30" s="88"/>
      <c r="I30" s="88"/>
      <c r="J30" s="88"/>
      <c r="K30" s="88">
        <f t="shared" si="0"/>
        <v>0</v>
      </c>
      <c r="L30" s="88">
        <f t="shared" si="1"/>
        <v>0</v>
      </c>
    </row>
    <row r="31" spans="1:12">
      <c r="A31" s="88">
        <v>26</v>
      </c>
      <c r="B31" s="171">
        <v>45164</v>
      </c>
      <c r="C31" s="88"/>
      <c r="D31" s="88"/>
      <c r="E31" s="88"/>
      <c r="F31" s="178"/>
      <c r="G31" s="88"/>
      <c r="H31" s="88"/>
      <c r="I31" s="88"/>
      <c r="J31" s="88"/>
      <c r="K31" s="88">
        <f t="shared" si="0"/>
        <v>0</v>
      </c>
      <c r="L31" s="88">
        <f t="shared" si="1"/>
        <v>0</v>
      </c>
    </row>
    <row r="32" spans="1:12">
      <c r="A32" s="88">
        <v>27</v>
      </c>
      <c r="B32" s="171">
        <v>45165</v>
      </c>
      <c r="C32" s="88">
        <v>83</v>
      </c>
      <c r="D32" s="88">
        <v>284</v>
      </c>
      <c r="E32" s="88">
        <v>86</v>
      </c>
      <c r="F32" s="88">
        <v>214</v>
      </c>
      <c r="G32" s="88">
        <v>17</v>
      </c>
      <c r="H32" s="88">
        <v>68</v>
      </c>
      <c r="I32" s="88">
        <v>0</v>
      </c>
      <c r="J32" s="88">
        <v>0</v>
      </c>
      <c r="K32" s="88">
        <f t="shared" si="0"/>
        <v>186</v>
      </c>
      <c r="L32" s="88">
        <f t="shared" si="1"/>
        <v>566</v>
      </c>
    </row>
    <row r="33" spans="1:12">
      <c r="A33" s="88">
        <v>28</v>
      </c>
      <c r="B33" s="171">
        <v>45166</v>
      </c>
      <c r="C33" s="88"/>
      <c r="D33" s="88"/>
      <c r="E33" s="88"/>
      <c r="F33" s="88"/>
      <c r="G33" s="88"/>
      <c r="H33" s="88"/>
      <c r="I33" s="88"/>
      <c r="J33" s="88"/>
      <c r="K33" s="88">
        <f t="shared" si="0"/>
        <v>0</v>
      </c>
      <c r="L33" s="88">
        <f t="shared" si="1"/>
        <v>0</v>
      </c>
    </row>
    <row r="34" spans="1:12">
      <c r="A34" s="177">
        <v>29</v>
      </c>
      <c r="B34" s="171">
        <v>45167</v>
      </c>
      <c r="C34" s="88">
        <v>130</v>
      </c>
      <c r="D34" s="88">
        <v>391</v>
      </c>
      <c r="E34" s="88">
        <v>172</v>
      </c>
      <c r="F34" s="88">
        <v>518</v>
      </c>
      <c r="G34" s="88">
        <v>0</v>
      </c>
      <c r="H34" s="88">
        <v>0</v>
      </c>
      <c r="I34" s="88">
        <v>28</v>
      </c>
      <c r="J34" s="179">
        <v>58</v>
      </c>
      <c r="K34" s="88">
        <f t="shared" si="0"/>
        <v>330</v>
      </c>
      <c r="L34" s="88">
        <f t="shared" si="1"/>
        <v>967</v>
      </c>
    </row>
    <row r="35" spans="1:12">
      <c r="A35" s="88">
        <v>30</v>
      </c>
      <c r="B35" s="171">
        <v>45168</v>
      </c>
      <c r="C35" s="88"/>
      <c r="D35" s="88"/>
      <c r="E35" s="88"/>
      <c r="F35" s="88"/>
      <c r="G35" s="88"/>
      <c r="H35" s="88"/>
      <c r="I35" s="88"/>
      <c r="J35" s="88"/>
      <c r="K35" s="88">
        <f t="shared" si="0"/>
        <v>0</v>
      </c>
      <c r="L35" s="88">
        <f t="shared" si="1"/>
        <v>0</v>
      </c>
    </row>
    <row r="36" spans="1:12">
      <c r="A36" s="88">
        <v>31</v>
      </c>
      <c r="B36" s="171">
        <v>45169</v>
      </c>
      <c r="C36" s="88"/>
      <c r="D36" s="88"/>
      <c r="E36" s="88"/>
      <c r="F36" s="88"/>
      <c r="G36" s="88"/>
      <c r="H36" s="88"/>
      <c r="I36" s="88"/>
      <c r="J36" s="88"/>
      <c r="K36" s="88">
        <f t="shared" si="0"/>
        <v>0</v>
      </c>
      <c r="L36" s="88">
        <f t="shared" si="1"/>
        <v>0</v>
      </c>
    </row>
    <row r="37" spans="1:12">
      <c r="A37" s="125"/>
      <c r="B37" s="7" t="s">
        <v>6</v>
      </c>
      <c r="C37" s="126">
        <f t="shared" ref="C37:L37" si="2">SUM(C6:C36)</f>
        <v>1064</v>
      </c>
      <c r="D37" s="126">
        <f t="shared" si="2"/>
        <v>3374</v>
      </c>
      <c r="E37" s="126">
        <f t="shared" si="2"/>
        <v>1013</v>
      </c>
      <c r="F37" s="126">
        <f t="shared" si="2"/>
        <v>3124</v>
      </c>
      <c r="G37" s="126">
        <f t="shared" si="2"/>
        <v>89</v>
      </c>
      <c r="H37" s="126">
        <f t="shared" si="2"/>
        <v>308</v>
      </c>
      <c r="I37" s="126">
        <f t="shared" si="2"/>
        <v>83</v>
      </c>
      <c r="J37" s="126">
        <f t="shared" si="2"/>
        <v>184</v>
      </c>
      <c r="K37" s="126">
        <f t="shared" si="2"/>
        <v>2249</v>
      </c>
      <c r="L37" s="126">
        <f t="shared" si="2"/>
        <v>6990</v>
      </c>
    </row>
    <row r="38" spans="1:12">
      <c r="A38" s="101"/>
      <c r="B38" s="178" t="s">
        <v>9</v>
      </c>
      <c r="C38" s="88">
        <f>C37/30</f>
        <v>35.466666666666669</v>
      </c>
      <c r="D38" s="120">
        <f t="shared" ref="D38:L38" si="3">D37/30</f>
        <v>112.46666666666667</v>
      </c>
      <c r="E38" s="88">
        <f t="shared" si="3"/>
        <v>33.766666666666666</v>
      </c>
      <c r="F38" s="121">
        <f t="shared" si="3"/>
        <v>104.13333333333334</v>
      </c>
      <c r="G38" s="88">
        <f t="shared" si="3"/>
        <v>2.9666666666666668</v>
      </c>
      <c r="H38" s="122">
        <f t="shared" si="3"/>
        <v>10.266666666666667</v>
      </c>
      <c r="I38" s="88">
        <f t="shared" si="3"/>
        <v>2.7666666666666666</v>
      </c>
      <c r="J38" s="123">
        <f t="shared" si="3"/>
        <v>6.1333333333333337</v>
      </c>
      <c r="K38" s="88">
        <f t="shared" si="3"/>
        <v>74.966666666666669</v>
      </c>
      <c r="L38" s="124">
        <f t="shared" si="3"/>
        <v>233</v>
      </c>
    </row>
  </sheetData>
  <mergeCells count="10">
    <mergeCell ref="B19:B20"/>
    <mergeCell ref="A19:A20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23" bottom="0.16" header="0.3" footer="0.16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2:L37"/>
  <sheetViews>
    <sheetView workbookViewId="0">
      <selection activeCell="U36" sqref="U36"/>
    </sheetView>
  </sheetViews>
  <sheetFormatPr defaultRowHeight="15"/>
  <cols>
    <col min="2" max="2" width="10.85546875" customWidth="1"/>
  </cols>
  <sheetData>
    <row r="2" spans="1:12">
      <c r="A2" s="301" t="s">
        <v>936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171">
        <v>45170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>
      <c r="A6" s="88">
        <v>2</v>
      </c>
      <c r="B6" s="171">
        <v>45171</v>
      </c>
      <c r="C6" s="88">
        <v>317</v>
      </c>
      <c r="D6" s="88">
        <v>952</v>
      </c>
      <c r="E6" s="88">
        <v>215</v>
      </c>
      <c r="F6" s="88">
        <v>647</v>
      </c>
      <c r="G6" s="88">
        <v>10</v>
      </c>
      <c r="H6" s="88">
        <v>40</v>
      </c>
      <c r="I6" s="88">
        <v>5</v>
      </c>
      <c r="J6" s="88">
        <v>10</v>
      </c>
      <c r="K6" s="88">
        <f>+C6+E6+G6+I6</f>
        <v>547</v>
      </c>
      <c r="L6" s="88">
        <f>+D6+F6+H6+J6</f>
        <v>1649</v>
      </c>
    </row>
    <row r="7" spans="1:12">
      <c r="A7" s="88">
        <v>3</v>
      </c>
      <c r="B7" s="171">
        <v>45172</v>
      </c>
      <c r="C7" s="88"/>
      <c r="D7" s="88"/>
      <c r="E7" s="88"/>
      <c r="F7" s="88"/>
      <c r="G7" s="88"/>
      <c r="H7" s="88"/>
      <c r="I7" s="88"/>
      <c r="J7" s="88"/>
      <c r="K7" s="88">
        <f t="shared" ref="K7:K37" si="0">+C7+E7+G7+I7</f>
        <v>0</v>
      </c>
      <c r="L7" s="88">
        <f t="shared" ref="L7:L37" si="1">+D7+F7+H7+J7</f>
        <v>0</v>
      </c>
    </row>
    <row r="8" spans="1:12">
      <c r="A8" s="88">
        <v>4</v>
      </c>
      <c r="B8" s="171">
        <v>45173</v>
      </c>
      <c r="C8" s="88">
        <v>236</v>
      </c>
      <c r="D8" s="88">
        <v>708</v>
      </c>
      <c r="E8" s="88">
        <v>176</v>
      </c>
      <c r="F8" s="88">
        <v>528</v>
      </c>
      <c r="G8" s="88">
        <v>8</v>
      </c>
      <c r="H8" s="88">
        <v>32</v>
      </c>
      <c r="I8" s="88"/>
      <c r="J8" s="88"/>
      <c r="K8" s="88">
        <f t="shared" si="0"/>
        <v>420</v>
      </c>
      <c r="L8" s="88">
        <f t="shared" si="1"/>
        <v>1268</v>
      </c>
    </row>
    <row r="9" spans="1:12">
      <c r="A9" s="88">
        <v>5</v>
      </c>
      <c r="B9" s="171">
        <v>45174</v>
      </c>
      <c r="C9" s="88"/>
      <c r="D9" s="88"/>
      <c r="E9" s="88"/>
      <c r="F9" s="88"/>
      <c r="G9" s="88"/>
      <c r="H9" s="88"/>
      <c r="I9" s="88"/>
      <c r="J9" s="88"/>
      <c r="K9" s="88">
        <f t="shared" si="0"/>
        <v>0</v>
      </c>
      <c r="L9" s="88">
        <f t="shared" si="1"/>
        <v>0</v>
      </c>
    </row>
    <row r="10" spans="1:12">
      <c r="A10" s="88">
        <v>6</v>
      </c>
      <c r="B10" s="171">
        <v>45175</v>
      </c>
      <c r="C10" s="88"/>
      <c r="D10" s="88"/>
      <c r="E10" s="88"/>
      <c r="F10" s="88"/>
      <c r="G10" s="88"/>
      <c r="H10" s="88"/>
      <c r="I10" s="88"/>
      <c r="J10" s="88"/>
      <c r="K10" s="88">
        <f t="shared" si="0"/>
        <v>0</v>
      </c>
      <c r="L10" s="88">
        <f t="shared" si="1"/>
        <v>0</v>
      </c>
    </row>
    <row r="11" spans="1:12">
      <c r="A11" s="88">
        <v>7</v>
      </c>
      <c r="B11" s="171">
        <v>45176</v>
      </c>
      <c r="C11" s="88"/>
      <c r="D11" s="88"/>
      <c r="E11" s="88"/>
      <c r="F11" s="183"/>
      <c r="G11" s="88"/>
      <c r="H11" s="88"/>
      <c r="I11" s="88"/>
      <c r="J11" s="88"/>
      <c r="K11" s="88">
        <f t="shared" si="0"/>
        <v>0</v>
      </c>
      <c r="L11" s="88">
        <f t="shared" si="1"/>
        <v>0</v>
      </c>
    </row>
    <row r="12" spans="1:12">
      <c r="A12" s="88">
        <v>8</v>
      </c>
      <c r="B12" s="171">
        <v>45177</v>
      </c>
      <c r="C12" s="88">
        <v>76</v>
      </c>
      <c r="D12" s="88">
        <v>228</v>
      </c>
      <c r="E12" s="88">
        <v>83</v>
      </c>
      <c r="F12" s="88">
        <v>249</v>
      </c>
      <c r="G12" s="88"/>
      <c r="H12" s="88"/>
      <c r="I12" s="88"/>
      <c r="J12" s="88"/>
      <c r="K12" s="88">
        <f t="shared" si="0"/>
        <v>159</v>
      </c>
      <c r="L12" s="88">
        <f t="shared" si="1"/>
        <v>477</v>
      </c>
    </row>
    <row r="13" spans="1:12">
      <c r="A13" s="88">
        <v>9</v>
      </c>
      <c r="B13" s="171">
        <v>45178</v>
      </c>
      <c r="C13" s="88"/>
      <c r="D13" s="88"/>
      <c r="E13" s="88"/>
      <c r="F13" s="88"/>
      <c r="G13" s="88"/>
      <c r="H13" s="88"/>
      <c r="I13" s="88"/>
      <c r="J13" s="88"/>
      <c r="K13" s="88">
        <f t="shared" si="0"/>
        <v>0</v>
      </c>
      <c r="L13" s="88">
        <f t="shared" si="1"/>
        <v>0</v>
      </c>
    </row>
    <row r="14" spans="1:12">
      <c r="A14" s="88">
        <v>10</v>
      </c>
      <c r="B14" s="171">
        <v>45179</v>
      </c>
      <c r="C14" s="88">
        <v>69</v>
      </c>
      <c r="D14" s="88">
        <v>207</v>
      </c>
      <c r="E14" s="88">
        <v>67</v>
      </c>
      <c r="F14" s="88">
        <v>201</v>
      </c>
      <c r="G14" s="88">
        <v>20</v>
      </c>
      <c r="H14" s="88">
        <v>60</v>
      </c>
      <c r="I14" s="88"/>
      <c r="J14" s="88"/>
      <c r="K14" s="88">
        <f t="shared" si="0"/>
        <v>156</v>
      </c>
      <c r="L14" s="88">
        <f t="shared" si="1"/>
        <v>468</v>
      </c>
    </row>
    <row r="15" spans="1:12">
      <c r="A15" s="88">
        <v>11</v>
      </c>
      <c r="B15" s="171">
        <v>45180</v>
      </c>
      <c r="C15" s="88">
        <v>140</v>
      </c>
      <c r="D15" s="88">
        <v>420</v>
      </c>
      <c r="E15" s="88">
        <v>140</v>
      </c>
      <c r="F15" s="142">
        <v>420</v>
      </c>
      <c r="G15" s="88">
        <v>24</v>
      </c>
      <c r="H15" s="88">
        <v>72</v>
      </c>
      <c r="I15" s="88">
        <v>19</v>
      </c>
      <c r="J15" s="88">
        <v>57</v>
      </c>
      <c r="K15" s="88">
        <f>+C15+E15+H15+I15</f>
        <v>371</v>
      </c>
      <c r="L15" s="88">
        <f t="shared" si="1"/>
        <v>969</v>
      </c>
    </row>
    <row r="16" spans="1:12">
      <c r="A16" s="88">
        <v>12</v>
      </c>
      <c r="B16" s="171">
        <v>45181</v>
      </c>
      <c r="C16" s="88"/>
      <c r="D16" s="88"/>
      <c r="E16" s="88"/>
      <c r="F16" s="88"/>
      <c r="G16" s="88"/>
      <c r="H16" s="88"/>
      <c r="I16" s="88"/>
      <c r="J16" s="88"/>
      <c r="K16" s="88">
        <f t="shared" si="0"/>
        <v>0</v>
      </c>
      <c r="L16" s="88">
        <f t="shared" si="1"/>
        <v>0</v>
      </c>
    </row>
    <row r="17" spans="1:12">
      <c r="A17" s="88">
        <v>13</v>
      </c>
      <c r="B17" s="171">
        <v>45182</v>
      </c>
      <c r="C17" s="88"/>
      <c r="D17" s="88"/>
      <c r="E17" s="88"/>
      <c r="F17" s="88"/>
      <c r="G17" s="88"/>
      <c r="H17" s="88"/>
      <c r="I17" s="88"/>
      <c r="J17" s="88"/>
      <c r="K17" s="88">
        <f t="shared" si="0"/>
        <v>0</v>
      </c>
      <c r="L17" s="88">
        <f t="shared" si="1"/>
        <v>0</v>
      </c>
    </row>
    <row r="18" spans="1:12">
      <c r="A18" s="88">
        <v>14</v>
      </c>
      <c r="B18" s="171">
        <v>45183</v>
      </c>
      <c r="C18" s="88"/>
      <c r="D18" s="88"/>
      <c r="E18" s="88"/>
      <c r="F18" s="88"/>
      <c r="G18" s="88"/>
      <c r="H18" s="88"/>
      <c r="I18" s="88"/>
      <c r="J18" s="88"/>
      <c r="K18" s="88">
        <f t="shared" si="0"/>
        <v>0</v>
      </c>
      <c r="L18" s="88">
        <f t="shared" si="1"/>
        <v>0</v>
      </c>
    </row>
    <row r="19" spans="1:12">
      <c r="A19" s="180">
        <v>15</v>
      </c>
      <c r="B19" s="182">
        <v>45184</v>
      </c>
      <c r="C19" s="88">
        <v>135</v>
      </c>
      <c r="D19" s="88">
        <v>405</v>
      </c>
      <c r="E19" s="88">
        <v>196</v>
      </c>
      <c r="F19" s="88">
        <v>490</v>
      </c>
      <c r="G19" s="88">
        <v>36</v>
      </c>
      <c r="H19" s="88">
        <v>144</v>
      </c>
      <c r="I19" s="88">
        <v>20</v>
      </c>
      <c r="J19" s="88">
        <v>22</v>
      </c>
      <c r="K19" s="88">
        <f t="shared" si="0"/>
        <v>387</v>
      </c>
      <c r="L19" s="88">
        <f t="shared" si="1"/>
        <v>1061</v>
      </c>
    </row>
    <row r="20" spans="1:12">
      <c r="A20" s="88">
        <v>16</v>
      </c>
      <c r="B20" s="171">
        <v>45185</v>
      </c>
      <c r="C20" s="88"/>
      <c r="D20" s="88"/>
      <c r="E20" s="88"/>
      <c r="F20" s="88"/>
      <c r="G20" s="88"/>
      <c r="H20" s="88"/>
      <c r="I20" s="88"/>
      <c r="J20" s="88"/>
      <c r="K20" s="88">
        <f t="shared" si="0"/>
        <v>0</v>
      </c>
      <c r="L20" s="88">
        <f t="shared" si="1"/>
        <v>0</v>
      </c>
    </row>
    <row r="21" spans="1:12">
      <c r="A21" s="88">
        <v>17</v>
      </c>
      <c r="B21" s="171">
        <v>45186</v>
      </c>
      <c r="C21" s="88"/>
      <c r="D21" s="88"/>
      <c r="E21" s="88"/>
      <c r="F21" s="88"/>
      <c r="G21" s="88"/>
      <c r="H21" s="88"/>
      <c r="I21" s="88"/>
      <c r="J21" s="88"/>
      <c r="K21" s="88">
        <f t="shared" si="0"/>
        <v>0</v>
      </c>
      <c r="L21" s="88">
        <f t="shared" si="1"/>
        <v>0</v>
      </c>
    </row>
    <row r="22" spans="1:12">
      <c r="A22" s="88">
        <v>18</v>
      </c>
      <c r="B22" s="171">
        <v>45187</v>
      </c>
      <c r="C22" s="88"/>
      <c r="D22" s="88"/>
      <c r="E22" s="88"/>
      <c r="F22" s="88"/>
      <c r="G22" s="88"/>
      <c r="H22" s="88"/>
      <c r="I22" s="88"/>
      <c r="J22" s="88"/>
      <c r="K22" s="88">
        <f t="shared" si="0"/>
        <v>0</v>
      </c>
      <c r="L22" s="88">
        <f t="shared" si="1"/>
        <v>0</v>
      </c>
    </row>
    <row r="23" spans="1:12">
      <c r="A23" s="88">
        <v>19</v>
      </c>
      <c r="B23" s="171">
        <v>45188</v>
      </c>
      <c r="C23" s="88"/>
      <c r="D23" s="88"/>
      <c r="E23" s="88"/>
      <c r="F23" s="88"/>
      <c r="G23" s="88"/>
      <c r="H23" s="88"/>
      <c r="I23" s="88"/>
      <c r="J23" s="88"/>
      <c r="K23" s="88">
        <f t="shared" si="0"/>
        <v>0</v>
      </c>
      <c r="L23" s="88">
        <f t="shared" si="1"/>
        <v>0</v>
      </c>
    </row>
    <row r="24" spans="1:12">
      <c r="A24" s="88">
        <v>20</v>
      </c>
      <c r="B24" s="171">
        <v>45189</v>
      </c>
      <c r="C24" s="88">
        <v>76</v>
      </c>
      <c r="D24" s="88">
        <v>228</v>
      </c>
      <c r="E24" s="88">
        <v>73</v>
      </c>
      <c r="F24" s="88">
        <v>219</v>
      </c>
      <c r="G24" s="88"/>
      <c r="H24" s="88"/>
      <c r="I24" s="88">
        <v>2</v>
      </c>
      <c r="J24" s="88">
        <v>4</v>
      </c>
      <c r="K24" s="88">
        <f t="shared" si="0"/>
        <v>151</v>
      </c>
      <c r="L24" s="88">
        <f t="shared" si="1"/>
        <v>451</v>
      </c>
    </row>
    <row r="25" spans="1:12">
      <c r="A25" s="88">
        <v>21</v>
      </c>
      <c r="B25" s="171">
        <v>45190</v>
      </c>
      <c r="C25" s="88">
        <v>84</v>
      </c>
      <c r="D25" s="88">
        <v>336</v>
      </c>
      <c r="E25" s="88">
        <v>82</v>
      </c>
      <c r="F25" s="88">
        <v>308</v>
      </c>
      <c r="G25" s="88">
        <v>23</v>
      </c>
      <c r="H25" s="88">
        <v>92</v>
      </c>
      <c r="I25" s="88">
        <v>6</v>
      </c>
      <c r="J25" s="88">
        <v>24</v>
      </c>
      <c r="K25" s="88">
        <f t="shared" si="0"/>
        <v>195</v>
      </c>
      <c r="L25" s="88">
        <f t="shared" si="1"/>
        <v>760</v>
      </c>
    </row>
    <row r="26" spans="1:12">
      <c r="A26" s="88">
        <v>22</v>
      </c>
      <c r="B26" s="171">
        <v>45191</v>
      </c>
      <c r="C26" s="88">
        <v>63</v>
      </c>
      <c r="D26" s="88">
        <v>252</v>
      </c>
      <c r="E26" s="88">
        <v>75</v>
      </c>
      <c r="F26" s="88">
        <v>300</v>
      </c>
      <c r="G26" s="88">
        <v>7</v>
      </c>
      <c r="H26" s="88">
        <v>21</v>
      </c>
      <c r="I26" s="88"/>
      <c r="J26" s="88"/>
      <c r="K26" s="88">
        <f t="shared" si="0"/>
        <v>145</v>
      </c>
      <c r="L26" s="88">
        <f t="shared" si="1"/>
        <v>573</v>
      </c>
    </row>
    <row r="27" spans="1:12">
      <c r="A27" s="88">
        <v>23</v>
      </c>
      <c r="B27" s="171">
        <v>45192</v>
      </c>
      <c r="C27" s="88"/>
      <c r="D27" s="88"/>
      <c r="E27" s="88"/>
      <c r="F27" s="88"/>
      <c r="G27" s="88"/>
      <c r="H27" s="88"/>
      <c r="I27" s="88"/>
      <c r="J27" s="88"/>
      <c r="K27" s="88">
        <f t="shared" si="0"/>
        <v>0</v>
      </c>
      <c r="L27" s="88">
        <f t="shared" si="1"/>
        <v>0</v>
      </c>
    </row>
    <row r="28" spans="1:12">
      <c r="A28" s="88">
        <v>24</v>
      </c>
      <c r="B28" s="171">
        <v>45193</v>
      </c>
      <c r="C28" s="88"/>
      <c r="D28" s="88"/>
      <c r="E28" s="88"/>
      <c r="F28" s="88"/>
      <c r="G28" s="88"/>
      <c r="H28" s="88"/>
      <c r="I28" s="88"/>
      <c r="J28" s="88"/>
      <c r="K28" s="88">
        <f t="shared" si="0"/>
        <v>0</v>
      </c>
      <c r="L28" s="88">
        <f t="shared" si="1"/>
        <v>0</v>
      </c>
    </row>
    <row r="29" spans="1:12">
      <c r="A29" s="180">
        <v>25</v>
      </c>
      <c r="B29" s="171">
        <v>45194</v>
      </c>
      <c r="C29" s="88"/>
      <c r="D29" s="88"/>
      <c r="E29" s="88"/>
      <c r="F29" s="88"/>
      <c r="G29" s="88"/>
      <c r="H29" s="88"/>
      <c r="I29" s="88"/>
      <c r="J29" s="88"/>
      <c r="K29" s="88">
        <f t="shared" si="0"/>
        <v>0</v>
      </c>
      <c r="L29" s="88">
        <f t="shared" si="1"/>
        <v>0</v>
      </c>
    </row>
    <row r="30" spans="1:12">
      <c r="A30" s="88">
        <v>26</v>
      </c>
      <c r="B30" s="171">
        <v>45195</v>
      </c>
      <c r="C30" s="88">
        <v>55</v>
      </c>
      <c r="D30" s="88">
        <v>220</v>
      </c>
      <c r="E30" s="88">
        <v>56</v>
      </c>
      <c r="F30" s="181">
        <v>224</v>
      </c>
      <c r="G30" s="88">
        <v>14</v>
      </c>
      <c r="H30" s="88">
        <v>56</v>
      </c>
      <c r="I30" s="88">
        <v>1</v>
      </c>
      <c r="J30" s="88">
        <v>2</v>
      </c>
      <c r="K30" s="88">
        <f t="shared" si="0"/>
        <v>126</v>
      </c>
      <c r="L30" s="88">
        <f t="shared" si="1"/>
        <v>502</v>
      </c>
    </row>
    <row r="31" spans="1:12">
      <c r="A31" s="88">
        <v>27</v>
      </c>
      <c r="B31" s="171">
        <v>45196</v>
      </c>
      <c r="C31" s="88"/>
      <c r="D31" s="88"/>
      <c r="E31" s="88"/>
      <c r="F31" s="88"/>
      <c r="G31" s="88"/>
      <c r="H31" s="88"/>
      <c r="I31" s="88"/>
      <c r="J31" s="88"/>
      <c r="K31" s="88">
        <f t="shared" si="0"/>
        <v>0</v>
      </c>
      <c r="L31" s="88">
        <f t="shared" si="1"/>
        <v>0</v>
      </c>
    </row>
    <row r="32" spans="1:12">
      <c r="A32" s="88">
        <v>28</v>
      </c>
      <c r="B32" s="171">
        <v>45197</v>
      </c>
      <c r="C32" s="88">
        <v>52</v>
      </c>
      <c r="D32" s="88">
        <v>157</v>
      </c>
      <c r="E32" s="88">
        <v>64</v>
      </c>
      <c r="F32" s="88">
        <v>195</v>
      </c>
      <c r="G32" s="88"/>
      <c r="H32" s="88"/>
      <c r="I32" s="88"/>
      <c r="J32" s="88"/>
      <c r="K32" s="88">
        <f t="shared" si="0"/>
        <v>116</v>
      </c>
      <c r="L32" s="88">
        <f t="shared" si="1"/>
        <v>352</v>
      </c>
    </row>
    <row r="33" spans="1:12">
      <c r="A33" s="180">
        <v>29</v>
      </c>
      <c r="B33" s="171">
        <v>45198</v>
      </c>
      <c r="C33" s="88"/>
      <c r="D33" s="88"/>
      <c r="E33" s="88"/>
      <c r="F33" s="88"/>
      <c r="G33" s="88"/>
      <c r="H33" s="88"/>
      <c r="I33" s="88"/>
      <c r="J33" s="183"/>
      <c r="K33" s="88">
        <f t="shared" si="0"/>
        <v>0</v>
      </c>
      <c r="L33" s="88">
        <f t="shared" si="1"/>
        <v>0</v>
      </c>
    </row>
    <row r="34" spans="1:12">
      <c r="A34" s="88">
        <v>30</v>
      </c>
      <c r="B34" s="171">
        <v>45199</v>
      </c>
      <c r="C34" s="88">
        <v>20</v>
      </c>
      <c r="D34" s="88">
        <v>61</v>
      </c>
      <c r="E34" s="88">
        <v>27</v>
      </c>
      <c r="F34" s="88">
        <v>82</v>
      </c>
      <c r="G34" s="88">
        <v>6</v>
      </c>
      <c r="H34" s="88">
        <v>14</v>
      </c>
      <c r="I34" s="88"/>
      <c r="J34" s="88"/>
      <c r="K34" s="88">
        <f t="shared" si="0"/>
        <v>53</v>
      </c>
      <c r="L34" s="88">
        <f t="shared" si="1"/>
        <v>157</v>
      </c>
    </row>
    <row r="35" spans="1:12">
      <c r="A35" s="125"/>
      <c r="B35" s="7" t="s">
        <v>6</v>
      </c>
      <c r="C35" s="126">
        <f>SUM(C5:C34)</f>
        <v>1323</v>
      </c>
      <c r="D35" s="126">
        <f t="shared" ref="D35:L35" si="2">SUM(D5:D34)</f>
        <v>4174</v>
      </c>
      <c r="E35" s="126">
        <f t="shared" si="2"/>
        <v>1254</v>
      </c>
      <c r="F35" s="126">
        <f t="shared" si="2"/>
        <v>3863</v>
      </c>
      <c r="G35" s="126">
        <f t="shared" si="2"/>
        <v>148</v>
      </c>
      <c r="H35" s="126">
        <f t="shared" si="2"/>
        <v>531</v>
      </c>
      <c r="I35" s="126">
        <f t="shared" si="2"/>
        <v>53</v>
      </c>
      <c r="J35" s="126">
        <f t="shared" si="2"/>
        <v>119</v>
      </c>
      <c r="K35" s="126">
        <f t="shared" si="2"/>
        <v>2826</v>
      </c>
      <c r="L35" s="126">
        <f t="shared" si="2"/>
        <v>8687</v>
      </c>
    </row>
    <row r="36" spans="1:12">
      <c r="K36" s="88"/>
      <c r="L36" s="88"/>
    </row>
    <row r="37" spans="1:12">
      <c r="A37" s="101"/>
      <c r="B37" s="181" t="s">
        <v>9</v>
      </c>
      <c r="C37" s="88">
        <f>C35/30</f>
        <v>44.1</v>
      </c>
      <c r="D37" s="120">
        <f t="shared" ref="D37:J37" si="3">D35/30</f>
        <v>139.13333333333333</v>
      </c>
      <c r="E37" s="88">
        <f t="shared" si="3"/>
        <v>41.8</v>
      </c>
      <c r="F37" s="121">
        <f t="shared" si="3"/>
        <v>128.76666666666668</v>
      </c>
      <c r="G37" s="88">
        <f t="shared" si="3"/>
        <v>4.9333333333333336</v>
      </c>
      <c r="H37" s="122">
        <f t="shared" si="3"/>
        <v>17.7</v>
      </c>
      <c r="I37" s="88">
        <f t="shared" si="3"/>
        <v>1.7666666666666666</v>
      </c>
      <c r="J37" s="123">
        <f t="shared" si="3"/>
        <v>3.9666666666666668</v>
      </c>
      <c r="K37" s="88">
        <f t="shared" si="0"/>
        <v>92.600000000000009</v>
      </c>
      <c r="L37" s="88">
        <f t="shared" si="1"/>
        <v>289.56666666666661</v>
      </c>
    </row>
  </sheetData>
  <mergeCells count="8"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21" bottom="0.2" header="0.19" footer="0.16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2:L37"/>
  <sheetViews>
    <sheetView workbookViewId="0">
      <selection activeCell="D37" sqref="D37"/>
    </sheetView>
  </sheetViews>
  <sheetFormatPr defaultRowHeight="15"/>
  <cols>
    <col min="2" max="2" width="10.85546875" customWidth="1"/>
  </cols>
  <sheetData>
    <row r="2" spans="1:12">
      <c r="A2" s="301" t="s">
        <v>937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171">
        <v>45200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>
      <c r="A6" s="88">
        <v>2</v>
      </c>
      <c r="B6" s="171">
        <v>45201</v>
      </c>
      <c r="C6" s="88">
        <v>86</v>
      </c>
      <c r="D6" s="88">
        <v>259</v>
      </c>
      <c r="E6" s="88">
        <v>98</v>
      </c>
      <c r="F6" s="88">
        <v>296</v>
      </c>
      <c r="G6" s="88"/>
      <c r="H6" s="88"/>
      <c r="I6" s="88"/>
      <c r="J6" s="88"/>
      <c r="K6" s="88">
        <f>+C6+E6+G6+I6</f>
        <v>184</v>
      </c>
      <c r="L6" s="88">
        <f>+D6+F6+H6+J6</f>
        <v>555</v>
      </c>
    </row>
    <row r="7" spans="1:12">
      <c r="A7" s="88">
        <v>3</v>
      </c>
      <c r="B7" s="171">
        <v>45202</v>
      </c>
      <c r="C7" s="88"/>
      <c r="D7" s="88"/>
      <c r="E7" s="88"/>
      <c r="F7" s="88"/>
      <c r="G7" s="88"/>
      <c r="H7" s="88"/>
      <c r="I7" s="88"/>
      <c r="J7" s="88"/>
      <c r="K7" s="88">
        <f t="shared" ref="K7:K35" si="0">+C7+E7+G7+I7</f>
        <v>0</v>
      </c>
      <c r="L7" s="88">
        <f t="shared" ref="L7:L35" si="1">+D7+F7+H7+J7</f>
        <v>0</v>
      </c>
    </row>
    <row r="8" spans="1:12">
      <c r="A8" s="88">
        <v>4</v>
      </c>
      <c r="B8" s="171">
        <v>45203</v>
      </c>
      <c r="C8" s="88"/>
      <c r="D8" s="88"/>
      <c r="E8" s="88"/>
      <c r="F8" s="88"/>
      <c r="G8" s="88"/>
      <c r="H8" s="88"/>
      <c r="I8" s="88"/>
      <c r="J8" s="88"/>
      <c r="K8" s="88">
        <f t="shared" si="0"/>
        <v>0</v>
      </c>
      <c r="L8" s="88">
        <f t="shared" si="1"/>
        <v>0</v>
      </c>
    </row>
    <row r="9" spans="1:12">
      <c r="A9" s="88">
        <v>5</v>
      </c>
      <c r="B9" s="171">
        <v>45204</v>
      </c>
      <c r="C9" s="88"/>
      <c r="D9" s="88"/>
      <c r="E9" s="88"/>
      <c r="F9" s="88"/>
      <c r="G9" s="88"/>
      <c r="H9" s="88"/>
      <c r="I9" s="88"/>
      <c r="J9" s="88"/>
      <c r="K9" s="88">
        <f t="shared" si="0"/>
        <v>0</v>
      </c>
      <c r="L9" s="88">
        <f t="shared" si="1"/>
        <v>0</v>
      </c>
    </row>
    <row r="10" spans="1:12">
      <c r="A10" s="88">
        <v>6</v>
      </c>
      <c r="B10" s="171">
        <v>45205</v>
      </c>
      <c r="C10" s="88"/>
      <c r="D10" s="88"/>
      <c r="E10" s="88"/>
      <c r="F10" s="88"/>
      <c r="G10" s="88"/>
      <c r="H10" s="88"/>
      <c r="I10" s="88"/>
      <c r="J10" s="88"/>
      <c r="K10" s="88">
        <f t="shared" si="0"/>
        <v>0</v>
      </c>
      <c r="L10" s="88">
        <f t="shared" si="1"/>
        <v>0</v>
      </c>
    </row>
    <row r="11" spans="1:12">
      <c r="A11" s="88">
        <v>7</v>
      </c>
      <c r="B11" s="171">
        <v>45206</v>
      </c>
      <c r="C11" s="88">
        <v>66</v>
      </c>
      <c r="D11" s="88">
        <v>178</v>
      </c>
      <c r="E11" s="88">
        <v>78</v>
      </c>
      <c r="F11" s="183">
        <v>212</v>
      </c>
      <c r="G11" s="88">
        <v>2</v>
      </c>
      <c r="H11" s="88">
        <v>18</v>
      </c>
      <c r="I11" s="88">
        <v>22</v>
      </c>
      <c r="J11" s="88">
        <v>28</v>
      </c>
      <c r="K11" s="88">
        <f t="shared" si="0"/>
        <v>168</v>
      </c>
      <c r="L11" s="88">
        <f t="shared" si="1"/>
        <v>436</v>
      </c>
    </row>
    <row r="12" spans="1:12">
      <c r="A12" s="88">
        <v>8</v>
      </c>
      <c r="B12" s="171">
        <v>45207</v>
      </c>
      <c r="C12" s="88"/>
      <c r="D12" s="88"/>
      <c r="E12" s="88"/>
      <c r="F12" s="88"/>
      <c r="G12" s="88"/>
      <c r="H12" s="88"/>
      <c r="I12" s="88"/>
      <c r="J12" s="88"/>
      <c r="K12" s="88">
        <f t="shared" si="0"/>
        <v>0</v>
      </c>
      <c r="L12" s="88">
        <f t="shared" si="1"/>
        <v>0</v>
      </c>
    </row>
    <row r="13" spans="1:12">
      <c r="A13" s="88">
        <v>9</v>
      </c>
      <c r="B13" s="171">
        <v>45208</v>
      </c>
      <c r="C13" s="88">
        <v>67</v>
      </c>
      <c r="D13" s="88">
        <v>201</v>
      </c>
      <c r="E13" s="88">
        <v>136</v>
      </c>
      <c r="F13" s="88">
        <v>340</v>
      </c>
      <c r="G13" s="88">
        <v>22</v>
      </c>
      <c r="H13" s="88">
        <v>88</v>
      </c>
      <c r="I13" s="88">
        <v>2</v>
      </c>
      <c r="J13" s="88">
        <v>2</v>
      </c>
      <c r="K13" s="88">
        <f t="shared" si="0"/>
        <v>227</v>
      </c>
      <c r="L13" s="88">
        <f t="shared" si="1"/>
        <v>631</v>
      </c>
    </row>
    <row r="14" spans="1:12">
      <c r="A14" s="88">
        <v>10</v>
      </c>
      <c r="B14" s="171">
        <v>45209</v>
      </c>
      <c r="C14" s="88"/>
      <c r="D14" s="88"/>
      <c r="E14" s="88"/>
      <c r="F14" s="88"/>
      <c r="G14" s="88"/>
      <c r="H14" s="88"/>
      <c r="I14" s="88"/>
      <c r="J14" s="88"/>
      <c r="K14" s="88">
        <f t="shared" si="0"/>
        <v>0</v>
      </c>
      <c r="L14" s="88">
        <f t="shared" si="1"/>
        <v>0</v>
      </c>
    </row>
    <row r="15" spans="1:12">
      <c r="A15" s="88">
        <v>11</v>
      </c>
      <c r="B15" s="171">
        <v>45210</v>
      </c>
      <c r="C15" s="88"/>
      <c r="D15" s="88"/>
      <c r="E15" s="88"/>
      <c r="F15" s="142"/>
      <c r="G15" s="88"/>
      <c r="H15" s="88"/>
      <c r="I15" s="88"/>
      <c r="J15" s="88"/>
      <c r="K15" s="88">
        <f t="shared" si="0"/>
        <v>0</v>
      </c>
      <c r="L15" s="88">
        <f t="shared" si="1"/>
        <v>0</v>
      </c>
    </row>
    <row r="16" spans="1:12">
      <c r="A16" s="88">
        <v>12</v>
      </c>
      <c r="B16" s="171">
        <v>45211</v>
      </c>
      <c r="C16" s="88"/>
      <c r="D16" s="88"/>
      <c r="E16" s="88"/>
      <c r="F16" s="88"/>
      <c r="G16" s="88"/>
      <c r="H16" s="88"/>
      <c r="I16" s="88"/>
      <c r="J16" s="88"/>
      <c r="K16" s="88">
        <f t="shared" si="0"/>
        <v>0</v>
      </c>
      <c r="L16" s="88">
        <f t="shared" si="1"/>
        <v>0</v>
      </c>
    </row>
    <row r="17" spans="1:12">
      <c r="A17" s="88">
        <v>13</v>
      </c>
      <c r="B17" s="171">
        <v>45212</v>
      </c>
      <c r="C17" s="88">
        <v>100</v>
      </c>
      <c r="D17" s="88">
        <v>400</v>
      </c>
      <c r="E17" s="88">
        <v>52</v>
      </c>
      <c r="F17" s="88">
        <v>208</v>
      </c>
      <c r="G17" s="88">
        <v>22</v>
      </c>
      <c r="H17" s="88">
        <v>66</v>
      </c>
      <c r="I17" s="88"/>
      <c r="J17" s="88"/>
      <c r="K17" s="88">
        <f t="shared" si="0"/>
        <v>174</v>
      </c>
      <c r="L17" s="88">
        <f t="shared" si="1"/>
        <v>674</v>
      </c>
    </row>
    <row r="18" spans="1:12">
      <c r="A18" s="88">
        <v>14</v>
      </c>
      <c r="B18" s="171">
        <v>45213</v>
      </c>
      <c r="C18" s="88"/>
      <c r="D18" s="88"/>
      <c r="E18" s="88"/>
      <c r="F18" s="88"/>
      <c r="G18" s="88"/>
      <c r="H18" s="88"/>
      <c r="I18" s="88"/>
      <c r="J18" s="88"/>
      <c r="K18" s="88">
        <f t="shared" si="0"/>
        <v>0</v>
      </c>
      <c r="L18" s="88">
        <f t="shared" si="1"/>
        <v>0</v>
      </c>
    </row>
    <row r="19" spans="1:12">
      <c r="A19" s="184">
        <v>15</v>
      </c>
      <c r="B19" s="171">
        <v>45214</v>
      </c>
      <c r="C19" s="88">
        <v>428</v>
      </c>
      <c r="D19" s="88">
        <v>1498</v>
      </c>
      <c r="E19" s="88">
        <v>520</v>
      </c>
      <c r="F19" s="88">
        <v>1560</v>
      </c>
      <c r="G19" s="88">
        <v>36</v>
      </c>
      <c r="H19" s="88">
        <v>72</v>
      </c>
      <c r="I19" s="88">
        <v>26</v>
      </c>
      <c r="J19" s="88">
        <v>52</v>
      </c>
      <c r="K19" s="88">
        <f t="shared" si="0"/>
        <v>1010</v>
      </c>
      <c r="L19" s="88">
        <f t="shared" si="1"/>
        <v>3182</v>
      </c>
    </row>
    <row r="20" spans="1:12">
      <c r="A20" s="88">
        <v>16</v>
      </c>
      <c r="B20" s="171">
        <v>45215</v>
      </c>
      <c r="C20" s="88"/>
      <c r="D20" s="88"/>
      <c r="E20" s="88"/>
      <c r="F20" s="88"/>
      <c r="G20" s="88"/>
      <c r="H20" s="88"/>
      <c r="I20" s="88"/>
      <c r="J20" s="88"/>
      <c r="K20" s="88">
        <f t="shared" si="0"/>
        <v>0</v>
      </c>
      <c r="L20" s="88">
        <f t="shared" si="1"/>
        <v>0</v>
      </c>
    </row>
    <row r="21" spans="1:12">
      <c r="A21" s="88">
        <v>17</v>
      </c>
      <c r="B21" s="171">
        <v>45216</v>
      </c>
      <c r="C21" s="88"/>
      <c r="D21" s="88"/>
      <c r="E21" s="88"/>
      <c r="F21" s="88"/>
      <c r="G21" s="88"/>
      <c r="H21" s="88"/>
      <c r="I21" s="88"/>
      <c r="J21" s="88"/>
      <c r="K21" s="88">
        <f t="shared" si="0"/>
        <v>0</v>
      </c>
      <c r="L21" s="88">
        <f t="shared" si="1"/>
        <v>0</v>
      </c>
    </row>
    <row r="22" spans="1:12">
      <c r="A22" s="88">
        <v>18</v>
      </c>
      <c r="B22" s="171">
        <v>45217</v>
      </c>
      <c r="C22" s="88"/>
      <c r="D22" s="88"/>
      <c r="E22" s="88"/>
      <c r="F22" s="88"/>
      <c r="G22" s="88"/>
      <c r="H22" s="88"/>
      <c r="I22" s="88"/>
      <c r="J22" s="88"/>
      <c r="K22" s="88">
        <f t="shared" si="0"/>
        <v>0</v>
      </c>
      <c r="L22" s="88">
        <f t="shared" si="1"/>
        <v>0</v>
      </c>
    </row>
    <row r="23" spans="1:12">
      <c r="A23" s="88">
        <v>19</v>
      </c>
      <c r="B23" s="171">
        <v>45218</v>
      </c>
      <c r="C23" s="88">
        <v>98</v>
      </c>
      <c r="D23" s="88">
        <v>392</v>
      </c>
      <c r="E23" s="88">
        <v>132</v>
      </c>
      <c r="F23" s="88">
        <v>528</v>
      </c>
      <c r="G23" s="88">
        <v>36</v>
      </c>
      <c r="H23" s="88">
        <v>144</v>
      </c>
      <c r="I23" s="88">
        <v>7</v>
      </c>
      <c r="J23" s="88">
        <v>28</v>
      </c>
      <c r="K23" s="88">
        <f t="shared" si="0"/>
        <v>273</v>
      </c>
      <c r="L23" s="88">
        <f t="shared" si="1"/>
        <v>1092</v>
      </c>
    </row>
    <row r="24" spans="1:12">
      <c r="A24" s="88">
        <v>20</v>
      </c>
      <c r="B24" s="171">
        <v>45219</v>
      </c>
      <c r="C24" s="88"/>
      <c r="D24" s="88"/>
      <c r="E24" s="88"/>
      <c r="F24" s="88"/>
      <c r="G24" s="88"/>
      <c r="H24" s="88"/>
      <c r="I24" s="88"/>
      <c r="J24" s="88"/>
      <c r="K24" s="88">
        <f t="shared" si="0"/>
        <v>0</v>
      </c>
      <c r="L24" s="88">
        <f t="shared" si="1"/>
        <v>0</v>
      </c>
    </row>
    <row r="25" spans="1:12">
      <c r="A25" s="88">
        <v>21</v>
      </c>
      <c r="B25" s="171">
        <v>45220</v>
      </c>
      <c r="C25" s="88"/>
      <c r="D25" s="88"/>
      <c r="E25" s="88"/>
      <c r="F25" s="88"/>
      <c r="G25" s="88"/>
      <c r="H25" s="88"/>
      <c r="I25" s="88"/>
      <c r="J25" s="88"/>
      <c r="K25" s="88">
        <f t="shared" si="0"/>
        <v>0</v>
      </c>
      <c r="L25" s="88">
        <f t="shared" si="1"/>
        <v>0</v>
      </c>
    </row>
    <row r="26" spans="1:12">
      <c r="A26" s="88">
        <v>22</v>
      </c>
      <c r="B26" s="171">
        <v>45221</v>
      </c>
      <c r="C26" s="88">
        <v>38</v>
      </c>
      <c r="D26" s="88">
        <v>152</v>
      </c>
      <c r="E26" s="88">
        <v>42</v>
      </c>
      <c r="F26" s="88">
        <v>147</v>
      </c>
      <c r="G26" s="88"/>
      <c r="H26" s="88"/>
      <c r="I26" s="88"/>
      <c r="J26" s="88"/>
      <c r="K26" s="88">
        <f t="shared" si="0"/>
        <v>80</v>
      </c>
      <c r="L26" s="88">
        <f t="shared" si="1"/>
        <v>299</v>
      </c>
    </row>
    <row r="27" spans="1:12">
      <c r="A27" s="88">
        <v>23</v>
      </c>
      <c r="B27" s="171">
        <v>45222</v>
      </c>
      <c r="C27" s="88"/>
      <c r="D27" s="88"/>
      <c r="E27" s="88"/>
      <c r="F27" s="88"/>
      <c r="G27" s="88"/>
      <c r="H27" s="88"/>
      <c r="I27" s="88"/>
      <c r="J27" s="88"/>
      <c r="K27" s="88">
        <f t="shared" si="0"/>
        <v>0</v>
      </c>
      <c r="L27" s="88">
        <f t="shared" si="1"/>
        <v>0</v>
      </c>
    </row>
    <row r="28" spans="1:12">
      <c r="A28" s="88">
        <v>24</v>
      </c>
      <c r="B28" s="171">
        <v>45223</v>
      </c>
      <c r="C28" s="88"/>
      <c r="D28" s="88"/>
      <c r="E28" s="88"/>
      <c r="F28" s="88"/>
      <c r="G28" s="88"/>
      <c r="H28" s="88"/>
      <c r="I28" s="88"/>
      <c r="J28" s="88"/>
      <c r="K28" s="88">
        <f t="shared" si="0"/>
        <v>0</v>
      </c>
      <c r="L28" s="88">
        <f t="shared" si="1"/>
        <v>0</v>
      </c>
    </row>
    <row r="29" spans="1:12">
      <c r="A29" s="184">
        <v>25</v>
      </c>
      <c r="B29" s="171">
        <v>45224</v>
      </c>
      <c r="C29" s="88"/>
      <c r="D29" s="88"/>
      <c r="E29" s="88"/>
      <c r="F29" s="88"/>
      <c r="G29" s="88"/>
      <c r="H29" s="88"/>
      <c r="I29" s="88"/>
      <c r="J29" s="88"/>
      <c r="K29" s="88">
        <f t="shared" si="0"/>
        <v>0</v>
      </c>
      <c r="L29" s="88">
        <f t="shared" si="1"/>
        <v>0</v>
      </c>
    </row>
    <row r="30" spans="1:12">
      <c r="A30" s="88">
        <v>26</v>
      </c>
      <c r="B30" s="171">
        <v>45225</v>
      </c>
      <c r="C30" s="88"/>
      <c r="D30" s="88"/>
      <c r="E30" s="88"/>
      <c r="F30" s="185"/>
      <c r="G30" s="88"/>
      <c r="H30" s="88"/>
      <c r="I30" s="88"/>
      <c r="J30" s="88"/>
      <c r="K30" s="88">
        <f t="shared" si="0"/>
        <v>0</v>
      </c>
      <c r="L30" s="88">
        <f t="shared" si="1"/>
        <v>0</v>
      </c>
    </row>
    <row r="31" spans="1:12">
      <c r="A31" s="88">
        <v>27</v>
      </c>
      <c r="B31" s="171">
        <v>45226</v>
      </c>
      <c r="C31" s="88">
        <v>145</v>
      </c>
      <c r="D31" s="88">
        <v>507</v>
      </c>
      <c r="E31" s="88">
        <v>140</v>
      </c>
      <c r="F31" s="88">
        <v>423</v>
      </c>
      <c r="G31" s="88">
        <v>30</v>
      </c>
      <c r="H31" s="88">
        <v>120</v>
      </c>
      <c r="I31" s="88"/>
      <c r="J31" s="88"/>
      <c r="K31" s="88">
        <f t="shared" si="0"/>
        <v>315</v>
      </c>
      <c r="L31" s="88">
        <f t="shared" si="1"/>
        <v>1050</v>
      </c>
    </row>
    <row r="32" spans="1:12">
      <c r="A32" s="88">
        <v>28</v>
      </c>
      <c r="B32" s="171">
        <v>45227</v>
      </c>
      <c r="C32" s="88">
        <v>85</v>
      </c>
      <c r="D32" s="88">
        <v>255</v>
      </c>
      <c r="E32" s="88">
        <v>76</v>
      </c>
      <c r="F32" s="88">
        <v>228</v>
      </c>
      <c r="G32" s="88">
        <v>10</v>
      </c>
      <c r="H32" s="88">
        <v>20</v>
      </c>
      <c r="I32" s="88"/>
      <c r="J32" s="88"/>
      <c r="K32" s="88">
        <f t="shared" si="0"/>
        <v>171</v>
      </c>
      <c r="L32" s="88">
        <f t="shared" si="1"/>
        <v>503</v>
      </c>
    </row>
    <row r="33" spans="1:12">
      <c r="A33" s="184">
        <v>29</v>
      </c>
      <c r="B33" s="171">
        <v>45228</v>
      </c>
      <c r="C33" s="88"/>
      <c r="D33" s="88"/>
      <c r="E33" s="88"/>
      <c r="F33" s="88"/>
      <c r="G33" s="88"/>
      <c r="H33" s="88"/>
      <c r="I33" s="88"/>
      <c r="J33" s="183"/>
      <c r="K33" s="88">
        <f t="shared" si="0"/>
        <v>0</v>
      </c>
      <c r="L33" s="88">
        <f t="shared" si="1"/>
        <v>0</v>
      </c>
    </row>
    <row r="34" spans="1:12">
      <c r="A34" s="88">
        <v>30</v>
      </c>
      <c r="B34" s="171">
        <v>45229</v>
      </c>
      <c r="C34" s="88"/>
      <c r="D34" s="88"/>
      <c r="E34" s="88"/>
      <c r="F34" s="88"/>
      <c r="G34" s="88"/>
      <c r="H34" s="88"/>
      <c r="I34" s="88"/>
      <c r="J34" s="88"/>
      <c r="K34" s="88">
        <f t="shared" si="0"/>
        <v>0</v>
      </c>
      <c r="L34" s="88">
        <f t="shared" si="1"/>
        <v>0</v>
      </c>
    </row>
    <row r="35" spans="1:12">
      <c r="A35" s="125">
        <v>31</v>
      </c>
      <c r="B35" s="171">
        <v>45230</v>
      </c>
      <c r="C35" s="126">
        <v>142</v>
      </c>
      <c r="D35" s="126">
        <v>428</v>
      </c>
      <c r="E35" s="126">
        <v>51</v>
      </c>
      <c r="F35" s="126">
        <v>155</v>
      </c>
      <c r="G35" s="126">
        <v>22</v>
      </c>
      <c r="H35" s="126">
        <v>45</v>
      </c>
      <c r="I35" s="126">
        <v>27</v>
      </c>
      <c r="J35" s="126">
        <v>55</v>
      </c>
      <c r="K35" s="126">
        <f t="shared" si="0"/>
        <v>242</v>
      </c>
      <c r="L35" s="126">
        <f t="shared" si="1"/>
        <v>683</v>
      </c>
    </row>
    <row r="36" spans="1:12" s="9" customFormat="1">
      <c r="A36" s="340" t="s">
        <v>6</v>
      </c>
      <c r="B36" s="340"/>
      <c r="C36" s="190">
        <f>SUM(C5:C35)</f>
        <v>1255</v>
      </c>
      <c r="D36" s="190">
        <f t="shared" ref="D36:L36" si="2">SUM(D5:D35)</f>
        <v>4270</v>
      </c>
      <c r="E36" s="190">
        <f t="shared" si="2"/>
        <v>1325</v>
      </c>
      <c r="F36" s="190">
        <f t="shared" si="2"/>
        <v>4097</v>
      </c>
      <c r="G36" s="190">
        <f t="shared" si="2"/>
        <v>180</v>
      </c>
      <c r="H36" s="190">
        <f t="shared" si="2"/>
        <v>573</v>
      </c>
      <c r="I36" s="190">
        <f t="shared" si="2"/>
        <v>84</v>
      </c>
      <c r="J36" s="190">
        <f t="shared" si="2"/>
        <v>165</v>
      </c>
      <c r="K36" s="190">
        <f t="shared" si="2"/>
        <v>2844</v>
      </c>
      <c r="L36" s="190">
        <f t="shared" si="2"/>
        <v>9105</v>
      </c>
    </row>
    <row r="37" spans="1:12">
      <c r="A37" s="101"/>
      <c r="B37" s="189" t="s">
        <v>9</v>
      </c>
      <c r="C37" s="88">
        <f>C36/30</f>
        <v>41.833333333333336</v>
      </c>
      <c r="D37" s="120">
        <f t="shared" ref="D37:L37" si="3">D36/30</f>
        <v>142.33333333333334</v>
      </c>
      <c r="E37" s="88">
        <f t="shared" si="3"/>
        <v>44.166666666666664</v>
      </c>
      <c r="F37" s="121">
        <f t="shared" si="3"/>
        <v>136.56666666666666</v>
      </c>
      <c r="G37" s="88">
        <f t="shared" si="3"/>
        <v>6</v>
      </c>
      <c r="H37" s="122">
        <f t="shared" si="3"/>
        <v>19.100000000000001</v>
      </c>
      <c r="I37" s="88">
        <f t="shared" si="3"/>
        <v>2.8</v>
      </c>
      <c r="J37" s="123">
        <f t="shared" si="3"/>
        <v>5.5</v>
      </c>
      <c r="K37" s="88">
        <f t="shared" si="3"/>
        <v>94.8</v>
      </c>
      <c r="L37" s="88">
        <f t="shared" si="3"/>
        <v>303.5</v>
      </c>
    </row>
  </sheetData>
  <mergeCells count="9">
    <mergeCell ref="A36:B36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21" bottom="0.4" header="0.17" footer="0.16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2:L36"/>
  <sheetViews>
    <sheetView workbookViewId="0">
      <selection activeCell="D45" sqref="D45"/>
    </sheetView>
  </sheetViews>
  <sheetFormatPr defaultRowHeight="15"/>
  <cols>
    <col min="2" max="2" width="10.85546875" customWidth="1"/>
  </cols>
  <sheetData>
    <row r="2" spans="1:12">
      <c r="A2" s="301" t="s">
        <v>939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171">
        <v>45231</v>
      </c>
      <c r="E5" s="88"/>
      <c r="F5" s="88"/>
      <c r="G5" s="88"/>
      <c r="H5" s="88"/>
      <c r="I5" s="88"/>
      <c r="J5" s="88"/>
      <c r="K5" s="88">
        <f t="shared" ref="K5:L5" si="0">SUM(C5,E5,G5,I5)</f>
        <v>0</v>
      </c>
      <c r="L5" s="88">
        <f t="shared" si="0"/>
        <v>0</v>
      </c>
    </row>
    <row r="6" spans="1:12">
      <c r="A6" s="88">
        <v>2</v>
      </c>
      <c r="B6" s="171">
        <v>45232</v>
      </c>
      <c r="C6" s="88">
        <v>115</v>
      </c>
      <c r="D6" s="88">
        <v>347</v>
      </c>
      <c r="E6" s="88">
        <v>77</v>
      </c>
      <c r="F6" s="88">
        <v>234</v>
      </c>
      <c r="G6" s="88">
        <v>15</v>
      </c>
      <c r="H6" s="88">
        <v>45</v>
      </c>
      <c r="I6" s="88"/>
      <c r="J6" s="88"/>
      <c r="K6" s="88">
        <f>SUM(C6,E6,G6,I6)</f>
        <v>207</v>
      </c>
      <c r="L6" s="88">
        <f>SUM(D6,F6,H6,J6)</f>
        <v>626</v>
      </c>
    </row>
    <row r="7" spans="1:12">
      <c r="A7" s="88">
        <v>3</v>
      </c>
      <c r="B7" s="171">
        <v>45233</v>
      </c>
      <c r="C7" s="88"/>
      <c r="D7" s="88"/>
      <c r="E7" s="88"/>
      <c r="F7" s="88"/>
      <c r="G7" s="88"/>
      <c r="H7" s="88"/>
      <c r="I7" s="88"/>
      <c r="J7" s="88"/>
      <c r="K7" s="88">
        <f t="shared" ref="K7:K34" si="1">SUM(C7,E7,G7,I7)</f>
        <v>0</v>
      </c>
      <c r="L7" s="88">
        <f t="shared" ref="L7:L34" si="2">SUM(D7,F7,H7,J7)</f>
        <v>0</v>
      </c>
    </row>
    <row r="8" spans="1:12">
      <c r="A8" s="88">
        <v>4</v>
      </c>
      <c r="B8" s="171">
        <v>45234</v>
      </c>
      <c r="C8" s="88"/>
      <c r="D8" s="88"/>
      <c r="E8" s="88"/>
      <c r="F8" s="88"/>
      <c r="G8" s="88"/>
      <c r="H8" s="88"/>
      <c r="I8" s="88"/>
      <c r="J8" s="88"/>
      <c r="K8" s="88">
        <f t="shared" si="1"/>
        <v>0</v>
      </c>
      <c r="L8" s="88">
        <f t="shared" si="2"/>
        <v>0</v>
      </c>
    </row>
    <row r="9" spans="1:12">
      <c r="A9" s="88">
        <v>5</v>
      </c>
      <c r="B9" s="171">
        <v>45235</v>
      </c>
      <c r="C9" s="88">
        <v>201</v>
      </c>
      <c r="D9" s="88">
        <v>700</v>
      </c>
      <c r="E9" s="88">
        <v>101</v>
      </c>
      <c r="F9" s="88">
        <v>380</v>
      </c>
      <c r="G9" s="88">
        <v>22</v>
      </c>
      <c r="H9" s="88">
        <v>45</v>
      </c>
      <c r="I9" s="88">
        <v>5</v>
      </c>
      <c r="J9" s="88">
        <v>10</v>
      </c>
      <c r="K9" s="88">
        <f t="shared" si="1"/>
        <v>329</v>
      </c>
      <c r="L9" s="88">
        <f t="shared" si="2"/>
        <v>1135</v>
      </c>
    </row>
    <row r="10" spans="1:12">
      <c r="A10" s="88">
        <v>6</v>
      </c>
      <c r="B10" s="171">
        <v>45236</v>
      </c>
      <c r="C10" s="88"/>
      <c r="D10" s="88"/>
      <c r="E10" s="88"/>
      <c r="F10" s="88"/>
      <c r="G10" s="88"/>
      <c r="H10" s="88"/>
      <c r="I10" s="88"/>
      <c r="J10" s="88"/>
      <c r="K10" s="88">
        <f t="shared" si="1"/>
        <v>0</v>
      </c>
      <c r="L10" s="88">
        <f t="shared" si="2"/>
        <v>0</v>
      </c>
    </row>
    <row r="11" spans="1:12">
      <c r="A11" s="88">
        <v>7</v>
      </c>
      <c r="B11" s="171">
        <v>45237</v>
      </c>
      <c r="C11" s="88"/>
      <c r="D11" s="88"/>
      <c r="E11" s="88"/>
      <c r="F11" s="183"/>
      <c r="G11" s="88"/>
      <c r="H11" s="88"/>
      <c r="I11" s="88"/>
      <c r="J11" s="88"/>
      <c r="K11" s="88">
        <f t="shared" si="1"/>
        <v>0</v>
      </c>
      <c r="L11" s="88">
        <f t="shared" si="2"/>
        <v>0</v>
      </c>
    </row>
    <row r="12" spans="1:12">
      <c r="A12" s="88">
        <v>8</v>
      </c>
      <c r="B12" s="171">
        <v>45238</v>
      </c>
      <c r="C12" s="88">
        <v>89</v>
      </c>
      <c r="D12" s="88">
        <v>400.5</v>
      </c>
      <c r="E12" s="88">
        <v>75</v>
      </c>
      <c r="F12" s="88">
        <v>337</v>
      </c>
      <c r="G12" s="88">
        <v>15</v>
      </c>
      <c r="H12" s="88">
        <v>45</v>
      </c>
      <c r="I12" s="88">
        <v>12</v>
      </c>
      <c r="J12" s="88">
        <v>24</v>
      </c>
      <c r="K12" s="88">
        <f t="shared" si="1"/>
        <v>191</v>
      </c>
      <c r="L12" s="88">
        <f t="shared" si="2"/>
        <v>806.5</v>
      </c>
    </row>
    <row r="13" spans="1:12">
      <c r="A13" s="88">
        <v>9</v>
      </c>
      <c r="B13" s="171">
        <v>45239</v>
      </c>
      <c r="C13" s="88"/>
      <c r="D13" s="88"/>
      <c r="E13" s="88"/>
      <c r="F13" s="88"/>
      <c r="G13" s="88"/>
      <c r="H13" s="88"/>
      <c r="I13" s="88"/>
      <c r="J13" s="88"/>
      <c r="K13" s="88">
        <f t="shared" si="1"/>
        <v>0</v>
      </c>
      <c r="L13" s="88">
        <f t="shared" si="2"/>
        <v>0</v>
      </c>
    </row>
    <row r="14" spans="1:12">
      <c r="A14" s="88">
        <v>10</v>
      </c>
      <c r="B14" s="171">
        <v>45240</v>
      </c>
      <c r="C14" s="88">
        <v>71</v>
      </c>
      <c r="D14" s="88">
        <v>390.5</v>
      </c>
      <c r="E14" s="88">
        <v>50</v>
      </c>
      <c r="F14" s="88">
        <v>115</v>
      </c>
      <c r="G14" s="88">
        <v>5</v>
      </c>
      <c r="H14" s="88">
        <v>10</v>
      </c>
      <c r="I14" s="88"/>
      <c r="J14" s="88"/>
      <c r="K14" s="88">
        <f t="shared" si="1"/>
        <v>126</v>
      </c>
      <c r="L14" s="88">
        <f t="shared" si="2"/>
        <v>515.5</v>
      </c>
    </row>
    <row r="15" spans="1:12">
      <c r="A15" s="88">
        <v>11</v>
      </c>
      <c r="B15" s="171">
        <v>45241</v>
      </c>
      <c r="C15" s="88">
        <v>46</v>
      </c>
      <c r="D15" s="88">
        <v>130</v>
      </c>
      <c r="E15" s="88">
        <v>65</v>
      </c>
      <c r="F15" s="142">
        <v>195</v>
      </c>
      <c r="G15" s="88"/>
      <c r="H15" s="88"/>
      <c r="I15" s="88"/>
      <c r="J15" s="88"/>
      <c r="K15" s="88">
        <f t="shared" si="1"/>
        <v>111</v>
      </c>
      <c r="L15" s="88">
        <f t="shared" si="2"/>
        <v>325</v>
      </c>
    </row>
    <row r="16" spans="1:12">
      <c r="A16" s="88">
        <v>12</v>
      </c>
      <c r="B16" s="171">
        <v>45242</v>
      </c>
      <c r="C16" s="88"/>
      <c r="D16" s="88"/>
      <c r="E16" s="88"/>
      <c r="F16" s="88"/>
      <c r="G16" s="88"/>
      <c r="H16" s="88"/>
      <c r="I16" s="88"/>
      <c r="J16" s="88"/>
      <c r="K16" s="88">
        <f t="shared" si="1"/>
        <v>0</v>
      </c>
      <c r="L16" s="88">
        <f t="shared" si="2"/>
        <v>0</v>
      </c>
    </row>
    <row r="17" spans="1:12">
      <c r="A17" s="88">
        <v>13</v>
      </c>
      <c r="B17" s="171">
        <v>45243</v>
      </c>
      <c r="C17" s="88"/>
      <c r="D17" s="88"/>
      <c r="E17" s="88"/>
      <c r="F17" s="88"/>
      <c r="G17" s="88"/>
      <c r="H17" s="88"/>
      <c r="I17" s="88"/>
      <c r="J17" s="88"/>
      <c r="K17" s="88">
        <f t="shared" si="1"/>
        <v>0</v>
      </c>
      <c r="L17" s="88">
        <f t="shared" si="2"/>
        <v>0</v>
      </c>
    </row>
    <row r="18" spans="1:12">
      <c r="A18" s="88">
        <v>14</v>
      </c>
      <c r="B18" s="171">
        <v>45244</v>
      </c>
      <c r="C18" s="88"/>
      <c r="D18" s="88"/>
      <c r="E18" s="88"/>
      <c r="F18" s="88"/>
      <c r="G18" s="88"/>
      <c r="H18" s="88"/>
      <c r="I18" s="88"/>
      <c r="J18" s="88"/>
      <c r="K18" s="88">
        <f t="shared" si="1"/>
        <v>0</v>
      </c>
      <c r="L18" s="88">
        <f t="shared" si="2"/>
        <v>0</v>
      </c>
    </row>
    <row r="19" spans="1:12">
      <c r="A19" s="184">
        <v>15</v>
      </c>
      <c r="B19" s="171">
        <v>45245</v>
      </c>
      <c r="C19" s="88">
        <v>187</v>
      </c>
      <c r="D19" s="88">
        <v>841.5</v>
      </c>
      <c r="E19" s="88">
        <v>133</v>
      </c>
      <c r="F19" s="88">
        <v>465.5</v>
      </c>
      <c r="G19" s="88">
        <v>19</v>
      </c>
      <c r="H19" s="88">
        <v>47.5</v>
      </c>
      <c r="I19" s="88">
        <v>4</v>
      </c>
      <c r="J19" s="88">
        <v>8</v>
      </c>
      <c r="K19" s="88">
        <f t="shared" si="1"/>
        <v>343</v>
      </c>
      <c r="L19" s="88">
        <f t="shared" si="2"/>
        <v>1362.5</v>
      </c>
    </row>
    <row r="20" spans="1:12">
      <c r="A20" s="88">
        <v>16</v>
      </c>
      <c r="B20" s="171">
        <v>45246</v>
      </c>
      <c r="C20" s="88"/>
      <c r="D20" s="88"/>
      <c r="E20" s="88"/>
      <c r="F20" s="88"/>
      <c r="G20" s="88"/>
      <c r="H20" s="88"/>
      <c r="I20" s="88"/>
      <c r="J20" s="88"/>
      <c r="K20" s="88">
        <f t="shared" si="1"/>
        <v>0</v>
      </c>
      <c r="L20" s="88">
        <f t="shared" si="2"/>
        <v>0</v>
      </c>
    </row>
    <row r="21" spans="1:12">
      <c r="A21" s="88">
        <v>17</v>
      </c>
      <c r="B21" s="171">
        <v>45247</v>
      </c>
      <c r="C21" s="88">
        <v>96</v>
      </c>
      <c r="D21" s="88">
        <v>480</v>
      </c>
      <c r="E21" s="88">
        <v>73</v>
      </c>
      <c r="F21" s="88">
        <v>328</v>
      </c>
      <c r="G21" s="88">
        <v>25</v>
      </c>
      <c r="H21" s="88">
        <v>75</v>
      </c>
      <c r="I21" s="88">
        <v>31</v>
      </c>
      <c r="J21" s="88">
        <v>62</v>
      </c>
      <c r="K21" s="88">
        <f t="shared" si="1"/>
        <v>225</v>
      </c>
      <c r="L21" s="88">
        <f t="shared" si="2"/>
        <v>945</v>
      </c>
    </row>
    <row r="22" spans="1:12">
      <c r="A22" s="88">
        <v>18</v>
      </c>
      <c r="B22" s="171">
        <v>45248</v>
      </c>
      <c r="E22" s="88"/>
      <c r="F22" s="88"/>
      <c r="G22" s="88"/>
      <c r="H22" s="88"/>
      <c r="I22" s="88"/>
      <c r="J22" s="88"/>
      <c r="K22" s="88">
        <f t="shared" si="1"/>
        <v>0</v>
      </c>
      <c r="L22" s="88">
        <f t="shared" si="2"/>
        <v>0</v>
      </c>
    </row>
    <row r="23" spans="1:12">
      <c r="A23" s="88">
        <v>19</v>
      </c>
      <c r="B23" s="171">
        <v>45249</v>
      </c>
      <c r="C23" s="88"/>
      <c r="D23" s="88"/>
      <c r="E23" s="88"/>
      <c r="F23" s="88"/>
      <c r="G23" s="88"/>
      <c r="H23" s="88"/>
      <c r="I23" s="88"/>
      <c r="J23" s="88"/>
      <c r="K23" s="88">
        <f t="shared" si="1"/>
        <v>0</v>
      </c>
      <c r="L23" s="88">
        <f t="shared" si="2"/>
        <v>0</v>
      </c>
    </row>
    <row r="24" spans="1:12">
      <c r="A24" s="88">
        <v>20</v>
      </c>
      <c r="B24" s="171">
        <v>45250</v>
      </c>
      <c r="C24" s="88"/>
      <c r="D24" s="88"/>
      <c r="E24" s="88"/>
      <c r="F24" s="88"/>
      <c r="G24" s="88"/>
      <c r="H24" s="88"/>
      <c r="I24" s="88"/>
      <c r="J24" s="88"/>
      <c r="K24" s="88">
        <f t="shared" si="1"/>
        <v>0</v>
      </c>
      <c r="L24" s="88">
        <f t="shared" si="2"/>
        <v>0</v>
      </c>
    </row>
    <row r="25" spans="1:12">
      <c r="A25" s="88">
        <v>21</v>
      </c>
      <c r="B25" s="171">
        <v>45251</v>
      </c>
      <c r="C25" s="88"/>
      <c r="D25" s="88"/>
      <c r="E25" s="88"/>
      <c r="F25" s="88"/>
      <c r="G25" s="88"/>
      <c r="H25" s="88"/>
      <c r="I25" s="88"/>
      <c r="J25" s="88"/>
      <c r="K25" s="88">
        <f t="shared" si="1"/>
        <v>0</v>
      </c>
      <c r="L25" s="88">
        <f t="shared" si="2"/>
        <v>0</v>
      </c>
    </row>
    <row r="26" spans="1:12">
      <c r="A26" s="88">
        <v>22</v>
      </c>
      <c r="B26" s="171">
        <v>45252</v>
      </c>
      <c r="C26" s="88">
        <v>411</v>
      </c>
      <c r="D26" s="88">
        <v>1235</v>
      </c>
      <c r="E26" s="88">
        <v>396</v>
      </c>
      <c r="F26" s="88">
        <v>1189</v>
      </c>
      <c r="G26" s="88">
        <v>21</v>
      </c>
      <c r="H26" s="88">
        <v>68</v>
      </c>
      <c r="I26" s="88">
        <v>8</v>
      </c>
      <c r="J26" s="88">
        <v>17</v>
      </c>
      <c r="K26" s="88">
        <f t="shared" si="1"/>
        <v>836</v>
      </c>
      <c r="L26" s="88">
        <f t="shared" si="2"/>
        <v>2509</v>
      </c>
    </row>
    <row r="27" spans="1:12">
      <c r="A27" s="88">
        <v>23</v>
      </c>
      <c r="B27" s="171">
        <v>45253</v>
      </c>
      <c r="C27" s="88"/>
      <c r="D27" s="88"/>
      <c r="E27" s="88"/>
      <c r="F27" s="88"/>
      <c r="G27" s="88"/>
      <c r="H27" s="88"/>
      <c r="I27" s="88"/>
      <c r="J27" s="88"/>
      <c r="K27" s="88">
        <f t="shared" si="1"/>
        <v>0</v>
      </c>
      <c r="L27" s="88">
        <f t="shared" si="2"/>
        <v>0</v>
      </c>
    </row>
    <row r="28" spans="1:12">
      <c r="A28" s="88">
        <v>24</v>
      </c>
      <c r="B28" s="171">
        <v>45254</v>
      </c>
      <c r="C28" s="88"/>
      <c r="D28" s="88"/>
      <c r="E28" s="88"/>
      <c r="F28" s="88"/>
      <c r="G28" s="88"/>
      <c r="H28" s="88"/>
      <c r="I28" s="88"/>
      <c r="J28" s="88"/>
      <c r="K28" s="88">
        <f t="shared" si="1"/>
        <v>0</v>
      </c>
      <c r="L28" s="88">
        <f t="shared" si="2"/>
        <v>0</v>
      </c>
    </row>
    <row r="29" spans="1:12">
      <c r="A29" s="184">
        <v>25</v>
      </c>
      <c r="B29" s="171">
        <v>45255</v>
      </c>
      <c r="C29" s="88"/>
      <c r="D29" s="88"/>
      <c r="E29" s="88"/>
      <c r="F29" s="88"/>
      <c r="G29" s="88"/>
      <c r="H29" s="88"/>
      <c r="I29" s="88"/>
      <c r="J29" s="88"/>
      <c r="K29" s="88">
        <f t="shared" si="1"/>
        <v>0</v>
      </c>
      <c r="L29" s="88">
        <f t="shared" si="2"/>
        <v>0</v>
      </c>
    </row>
    <row r="30" spans="1:12">
      <c r="A30" s="88">
        <v>26</v>
      </c>
      <c r="B30" s="171">
        <v>45256</v>
      </c>
      <c r="C30" s="88"/>
      <c r="D30" s="88"/>
      <c r="E30" s="88"/>
      <c r="F30" s="185"/>
      <c r="G30" s="88"/>
      <c r="H30" s="88"/>
      <c r="I30" s="88"/>
      <c r="J30" s="88"/>
      <c r="K30" s="88">
        <f t="shared" si="1"/>
        <v>0</v>
      </c>
      <c r="L30" s="88">
        <f t="shared" si="2"/>
        <v>0</v>
      </c>
    </row>
    <row r="31" spans="1:12">
      <c r="A31" s="88">
        <v>27</v>
      </c>
      <c r="B31" s="171">
        <v>45257</v>
      </c>
      <c r="C31" s="88">
        <v>200</v>
      </c>
      <c r="D31" s="88">
        <v>800</v>
      </c>
      <c r="E31" s="88">
        <v>150</v>
      </c>
      <c r="F31" s="88">
        <v>600</v>
      </c>
      <c r="G31" s="88">
        <v>30</v>
      </c>
      <c r="H31" s="88">
        <v>100</v>
      </c>
      <c r="I31" s="88">
        <v>33</v>
      </c>
      <c r="J31" s="88">
        <v>110</v>
      </c>
      <c r="K31" s="88">
        <f t="shared" si="1"/>
        <v>413</v>
      </c>
      <c r="L31" s="88">
        <f t="shared" si="2"/>
        <v>1610</v>
      </c>
    </row>
    <row r="32" spans="1:12">
      <c r="A32" s="88">
        <v>28</v>
      </c>
      <c r="B32" s="171">
        <v>45258</v>
      </c>
      <c r="C32" s="88"/>
      <c r="D32" s="88"/>
      <c r="E32" s="88"/>
      <c r="F32" s="88"/>
      <c r="G32" s="88"/>
      <c r="H32" s="88"/>
      <c r="I32" s="88"/>
      <c r="J32" s="88"/>
      <c r="K32" s="88">
        <f t="shared" si="1"/>
        <v>0</v>
      </c>
      <c r="L32" s="88">
        <f t="shared" si="2"/>
        <v>0</v>
      </c>
    </row>
    <row r="33" spans="1:12">
      <c r="A33" s="184">
        <v>29</v>
      </c>
      <c r="B33" s="171">
        <v>45259</v>
      </c>
      <c r="C33" s="88"/>
      <c r="D33" s="88"/>
      <c r="E33" s="88"/>
      <c r="F33" s="88"/>
      <c r="G33" s="88"/>
      <c r="H33" s="88"/>
      <c r="I33" s="88"/>
      <c r="J33" s="183"/>
      <c r="K33" s="88">
        <f t="shared" si="1"/>
        <v>0</v>
      </c>
      <c r="L33" s="88">
        <f t="shared" si="2"/>
        <v>0</v>
      </c>
    </row>
    <row r="34" spans="1:12">
      <c r="A34" s="88">
        <v>30</v>
      </c>
      <c r="B34" s="171">
        <v>45260</v>
      </c>
      <c r="C34" s="88">
        <v>60</v>
      </c>
      <c r="D34" s="88">
        <v>240</v>
      </c>
      <c r="E34" s="88">
        <v>43</v>
      </c>
      <c r="F34" s="88">
        <v>129</v>
      </c>
      <c r="G34" s="88"/>
      <c r="H34" s="88"/>
      <c r="I34" s="88">
        <v>6</v>
      </c>
      <c r="J34" s="88">
        <v>10</v>
      </c>
      <c r="K34" s="88">
        <f t="shared" si="1"/>
        <v>109</v>
      </c>
      <c r="L34" s="88">
        <f t="shared" si="2"/>
        <v>379</v>
      </c>
    </row>
    <row r="35" spans="1:12" s="9" customFormat="1">
      <c r="A35" s="340" t="s">
        <v>6</v>
      </c>
      <c r="B35" s="340"/>
      <c r="C35" s="190">
        <f>SUM(C5:C34)</f>
        <v>1476</v>
      </c>
      <c r="D35" s="190">
        <f t="shared" ref="D35:L35" si="3">SUM(D5:D34)</f>
        <v>5564.5</v>
      </c>
      <c r="E35" s="190">
        <f t="shared" si="3"/>
        <v>1163</v>
      </c>
      <c r="F35" s="190">
        <f t="shared" si="3"/>
        <v>3972.5</v>
      </c>
      <c r="G35" s="190">
        <f t="shared" si="3"/>
        <v>152</v>
      </c>
      <c r="H35" s="190">
        <f t="shared" si="3"/>
        <v>435.5</v>
      </c>
      <c r="I35" s="190">
        <f t="shared" si="3"/>
        <v>99</v>
      </c>
      <c r="J35" s="190">
        <f t="shared" si="3"/>
        <v>241</v>
      </c>
      <c r="K35" s="190">
        <f t="shared" si="3"/>
        <v>2890</v>
      </c>
      <c r="L35" s="190">
        <f t="shared" si="3"/>
        <v>10213.5</v>
      </c>
    </row>
    <row r="36" spans="1:12">
      <c r="A36" s="101"/>
      <c r="B36" s="189" t="s">
        <v>9</v>
      </c>
      <c r="C36" s="187">
        <f t="shared" ref="C36:L36" si="4">C35/30</f>
        <v>49.2</v>
      </c>
      <c r="D36" s="187">
        <f t="shared" si="4"/>
        <v>185.48333333333332</v>
      </c>
      <c r="E36" s="187">
        <f t="shared" si="4"/>
        <v>38.766666666666666</v>
      </c>
      <c r="F36" s="187">
        <f t="shared" si="4"/>
        <v>132.41666666666666</v>
      </c>
      <c r="G36" s="187">
        <f t="shared" si="4"/>
        <v>5.0666666666666664</v>
      </c>
      <c r="H36" s="187">
        <f t="shared" si="4"/>
        <v>14.516666666666667</v>
      </c>
      <c r="I36" s="187">
        <f t="shared" si="4"/>
        <v>3.3</v>
      </c>
      <c r="J36" s="187">
        <f t="shared" si="4"/>
        <v>8.0333333333333332</v>
      </c>
      <c r="K36" s="187">
        <f t="shared" si="4"/>
        <v>96.333333333333329</v>
      </c>
      <c r="L36" s="187">
        <f t="shared" si="4"/>
        <v>340.45</v>
      </c>
    </row>
  </sheetData>
  <mergeCells count="9">
    <mergeCell ref="A35:B35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21" bottom="0.75" header="0.16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>
  <dimension ref="A2:L37"/>
  <sheetViews>
    <sheetView workbookViewId="0">
      <selection activeCell="C36" sqref="C36"/>
    </sheetView>
  </sheetViews>
  <sheetFormatPr defaultRowHeight="15"/>
  <cols>
    <col min="2" max="2" width="10.85546875" customWidth="1"/>
  </cols>
  <sheetData>
    <row r="2" spans="1:12">
      <c r="A2" s="301" t="s">
        <v>938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171">
        <v>45261</v>
      </c>
      <c r="E5" s="88"/>
      <c r="F5" s="88"/>
      <c r="G5" s="88"/>
      <c r="H5" s="88"/>
      <c r="I5" s="88"/>
      <c r="J5" s="88"/>
      <c r="K5" s="88">
        <f>SUM(C5,E5,G5,I5)</f>
        <v>0</v>
      </c>
      <c r="L5" s="88">
        <f>SUM(D5,F5,H5,J5)</f>
        <v>0</v>
      </c>
    </row>
    <row r="6" spans="1:12">
      <c r="A6" s="88">
        <v>2</v>
      </c>
      <c r="B6" s="171">
        <v>45262</v>
      </c>
      <c r="C6" s="88"/>
      <c r="D6" s="88"/>
      <c r="E6" s="88"/>
      <c r="F6" s="88"/>
      <c r="G6" s="88"/>
      <c r="H6" s="88"/>
      <c r="I6" s="88"/>
      <c r="J6" s="88"/>
      <c r="K6" s="88">
        <f t="shared" ref="K6:K34" si="0">SUM(C6,E6,G6,I6)</f>
        <v>0</v>
      </c>
      <c r="L6" s="88">
        <f t="shared" ref="L6:L34" si="1">SUM(D6,F6,H6,J6)</f>
        <v>0</v>
      </c>
    </row>
    <row r="7" spans="1:12">
      <c r="A7" s="88">
        <v>3</v>
      </c>
      <c r="B7" s="171">
        <v>45263</v>
      </c>
      <c r="C7" s="88"/>
      <c r="D7" s="88"/>
      <c r="E7" s="88"/>
      <c r="F7" s="88"/>
      <c r="G7" s="88"/>
      <c r="H7" s="88"/>
      <c r="I7" s="88"/>
      <c r="J7" s="88"/>
      <c r="K7" s="88">
        <f t="shared" si="0"/>
        <v>0</v>
      </c>
      <c r="L7" s="88">
        <f t="shared" si="1"/>
        <v>0</v>
      </c>
    </row>
    <row r="8" spans="1:12">
      <c r="A8" s="88">
        <v>4</v>
      </c>
      <c r="B8" s="171">
        <v>45264</v>
      </c>
      <c r="C8" s="88"/>
      <c r="D8" s="88"/>
      <c r="E8" s="88"/>
      <c r="F8" s="88"/>
      <c r="G8" s="88"/>
      <c r="H8" s="88"/>
      <c r="I8" s="88"/>
      <c r="J8" s="88"/>
      <c r="K8" s="88">
        <f t="shared" si="0"/>
        <v>0</v>
      </c>
      <c r="L8" s="88">
        <f t="shared" si="1"/>
        <v>0</v>
      </c>
    </row>
    <row r="9" spans="1:12">
      <c r="A9" s="88">
        <v>5</v>
      </c>
      <c r="B9" s="171">
        <v>45265</v>
      </c>
      <c r="C9" s="88">
        <v>203</v>
      </c>
      <c r="D9" s="88">
        <v>812</v>
      </c>
      <c r="E9" s="88">
        <v>204</v>
      </c>
      <c r="F9" s="88">
        <v>612</v>
      </c>
      <c r="G9" s="88">
        <v>27</v>
      </c>
      <c r="H9" s="88">
        <v>108</v>
      </c>
      <c r="I9" s="88">
        <v>17</v>
      </c>
      <c r="J9" s="88">
        <v>30</v>
      </c>
      <c r="K9" s="88">
        <f t="shared" si="0"/>
        <v>451</v>
      </c>
      <c r="L9" s="88">
        <f t="shared" si="1"/>
        <v>1562</v>
      </c>
    </row>
    <row r="10" spans="1:12">
      <c r="A10" s="88">
        <v>6</v>
      </c>
      <c r="B10" s="171">
        <v>45266</v>
      </c>
      <c r="C10" s="88"/>
      <c r="D10" s="88"/>
      <c r="E10" s="88"/>
      <c r="F10" s="88"/>
      <c r="G10" s="88"/>
      <c r="H10" s="88"/>
      <c r="I10" s="88"/>
      <c r="J10" s="88"/>
      <c r="K10" s="88">
        <f t="shared" si="0"/>
        <v>0</v>
      </c>
      <c r="L10" s="88">
        <f t="shared" si="1"/>
        <v>0</v>
      </c>
    </row>
    <row r="11" spans="1:12">
      <c r="A11" s="88">
        <v>7</v>
      </c>
      <c r="B11" s="171">
        <v>45267</v>
      </c>
      <c r="C11" s="88"/>
      <c r="D11" s="88"/>
      <c r="E11" s="88"/>
      <c r="F11" s="183"/>
      <c r="G11" s="88"/>
      <c r="H11" s="88"/>
      <c r="I11" s="88"/>
      <c r="J11" s="88"/>
      <c r="K11" s="88">
        <f t="shared" si="0"/>
        <v>0</v>
      </c>
      <c r="L11" s="88">
        <f t="shared" si="1"/>
        <v>0</v>
      </c>
    </row>
    <row r="12" spans="1:12">
      <c r="A12" s="88">
        <v>8</v>
      </c>
      <c r="B12" s="171">
        <v>45268</v>
      </c>
      <c r="C12" s="88"/>
      <c r="D12" s="88"/>
      <c r="E12" s="88"/>
      <c r="F12" s="88"/>
      <c r="G12" s="88"/>
      <c r="H12" s="88"/>
      <c r="I12" s="88"/>
      <c r="J12" s="88"/>
      <c r="K12" s="88">
        <f t="shared" si="0"/>
        <v>0</v>
      </c>
      <c r="L12" s="88">
        <f t="shared" si="1"/>
        <v>0</v>
      </c>
    </row>
    <row r="13" spans="1:12">
      <c r="A13" s="88">
        <v>9</v>
      </c>
      <c r="B13" s="171">
        <v>45269</v>
      </c>
      <c r="C13" s="88"/>
      <c r="D13" s="88"/>
      <c r="E13" s="88"/>
      <c r="F13" s="88"/>
      <c r="G13" s="88"/>
      <c r="H13" s="88"/>
      <c r="I13" s="88"/>
      <c r="J13" s="88"/>
      <c r="K13" s="88">
        <f t="shared" si="0"/>
        <v>0</v>
      </c>
      <c r="L13" s="88">
        <f t="shared" si="1"/>
        <v>0</v>
      </c>
    </row>
    <row r="14" spans="1:12">
      <c r="A14" s="88">
        <v>10</v>
      </c>
      <c r="B14" s="171">
        <v>45270</v>
      </c>
      <c r="C14" s="88"/>
      <c r="D14" s="88"/>
      <c r="E14" s="88"/>
      <c r="F14" s="88"/>
      <c r="G14" s="88"/>
      <c r="H14" s="88"/>
      <c r="I14" s="88"/>
      <c r="J14" s="88"/>
      <c r="K14" s="88">
        <f t="shared" si="0"/>
        <v>0</v>
      </c>
      <c r="L14" s="88">
        <f t="shared" si="1"/>
        <v>0</v>
      </c>
    </row>
    <row r="15" spans="1:12">
      <c r="A15" s="88">
        <v>11</v>
      </c>
      <c r="B15" s="171">
        <v>45271</v>
      </c>
      <c r="C15" s="88"/>
      <c r="D15" s="88"/>
      <c r="E15" s="88"/>
      <c r="F15" s="142"/>
      <c r="G15" s="88"/>
      <c r="H15" s="88"/>
      <c r="I15" s="88"/>
      <c r="J15" s="88"/>
      <c r="K15" s="88">
        <f t="shared" si="0"/>
        <v>0</v>
      </c>
      <c r="L15" s="88">
        <f t="shared" si="1"/>
        <v>0</v>
      </c>
    </row>
    <row r="16" spans="1:12">
      <c r="A16" s="88">
        <v>12</v>
      </c>
      <c r="B16" s="171">
        <v>45272</v>
      </c>
      <c r="C16" s="88">
        <v>390</v>
      </c>
      <c r="D16" s="88">
        <v>1110</v>
      </c>
      <c r="E16" s="88">
        <v>280</v>
      </c>
      <c r="F16" s="88">
        <v>590</v>
      </c>
      <c r="G16" s="88">
        <v>110</v>
      </c>
      <c r="H16" s="88">
        <v>232</v>
      </c>
      <c r="I16" s="88">
        <v>17</v>
      </c>
      <c r="J16" s="88">
        <v>28</v>
      </c>
      <c r="K16" s="88">
        <f t="shared" si="0"/>
        <v>797</v>
      </c>
      <c r="L16" s="88">
        <f t="shared" si="1"/>
        <v>1960</v>
      </c>
    </row>
    <row r="17" spans="1:12">
      <c r="A17" s="88">
        <v>13</v>
      </c>
      <c r="B17" s="171">
        <v>45273</v>
      </c>
      <c r="C17" s="88"/>
      <c r="D17" s="88"/>
      <c r="E17" s="88"/>
      <c r="F17" s="88"/>
      <c r="G17" s="88"/>
      <c r="H17" s="88"/>
      <c r="I17" s="88"/>
      <c r="J17" s="88"/>
      <c r="K17" s="88">
        <f t="shared" si="0"/>
        <v>0</v>
      </c>
      <c r="L17" s="88">
        <f t="shared" si="1"/>
        <v>0</v>
      </c>
    </row>
    <row r="18" spans="1:12">
      <c r="A18" s="88">
        <v>14</v>
      </c>
      <c r="B18" s="171">
        <v>45274</v>
      </c>
      <c r="C18" s="88"/>
      <c r="D18" s="88"/>
      <c r="E18" s="88"/>
      <c r="F18" s="88"/>
      <c r="G18" s="88"/>
      <c r="H18" s="88"/>
      <c r="I18" s="88"/>
      <c r="J18" s="88"/>
      <c r="K18" s="88">
        <f t="shared" si="0"/>
        <v>0</v>
      </c>
      <c r="L18" s="88">
        <f t="shared" si="1"/>
        <v>0</v>
      </c>
    </row>
    <row r="19" spans="1:12">
      <c r="A19" s="186">
        <v>15</v>
      </c>
      <c r="B19" s="171">
        <v>45275</v>
      </c>
      <c r="C19" s="88">
        <v>56</v>
      </c>
      <c r="D19" s="88">
        <v>168</v>
      </c>
      <c r="E19" s="88">
        <v>65</v>
      </c>
      <c r="F19" s="88">
        <v>182</v>
      </c>
      <c r="G19" s="88"/>
      <c r="H19" s="88"/>
      <c r="I19" s="88"/>
      <c r="J19" s="88"/>
      <c r="K19" s="88">
        <f t="shared" si="0"/>
        <v>121</v>
      </c>
      <c r="L19" s="88">
        <f t="shared" si="1"/>
        <v>350</v>
      </c>
    </row>
    <row r="20" spans="1:12">
      <c r="A20" s="88">
        <v>16</v>
      </c>
      <c r="B20" s="171">
        <v>45276</v>
      </c>
      <c r="C20" s="88"/>
      <c r="D20" s="88"/>
      <c r="E20" s="88"/>
      <c r="F20" s="88"/>
      <c r="G20" s="88"/>
      <c r="H20" s="88"/>
      <c r="I20" s="88"/>
      <c r="J20" s="88"/>
      <c r="K20" s="88">
        <f t="shared" si="0"/>
        <v>0</v>
      </c>
      <c r="L20" s="88">
        <f t="shared" si="1"/>
        <v>0</v>
      </c>
    </row>
    <row r="21" spans="1:12">
      <c r="A21" s="88">
        <v>17</v>
      </c>
      <c r="B21" s="171">
        <v>45277</v>
      </c>
      <c r="C21" s="88"/>
      <c r="D21" s="88"/>
      <c r="E21" s="88"/>
      <c r="F21" s="88"/>
      <c r="G21" s="88"/>
      <c r="H21" s="88"/>
      <c r="I21" s="88"/>
      <c r="J21" s="88"/>
      <c r="K21" s="88">
        <f t="shared" si="0"/>
        <v>0</v>
      </c>
      <c r="L21" s="88">
        <f t="shared" si="1"/>
        <v>0</v>
      </c>
    </row>
    <row r="22" spans="1:12">
      <c r="A22" s="88">
        <v>18</v>
      </c>
      <c r="B22" s="171">
        <v>45278</v>
      </c>
      <c r="E22" s="88"/>
      <c r="F22" s="88"/>
      <c r="G22" s="88"/>
      <c r="H22" s="88"/>
      <c r="I22" s="88"/>
      <c r="J22" s="88"/>
      <c r="K22" s="88">
        <f t="shared" si="0"/>
        <v>0</v>
      </c>
      <c r="L22" s="88">
        <f t="shared" si="1"/>
        <v>0</v>
      </c>
    </row>
    <row r="23" spans="1:12">
      <c r="A23" s="88">
        <v>19</v>
      </c>
      <c r="B23" s="171">
        <v>45279</v>
      </c>
      <c r="C23" s="88">
        <v>74</v>
      </c>
      <c r="D23" s="88">
        <v>222</v>
      </c>
      <c r="E23" s="88">
        <v>45</v>
      </c>
      <c r="F23" s="88">
        <v>138</v>
      </c>
      <c r="G23" s="88"/>
      <c r="H23" s="88"/>
      <c r="I23" s="88"/>
      <c r="J23" s="88"/>
      <c r="K23" s="88">
        <f t="shared" si="0"/>
        <v>119</v>
      </c>
      <c r="L23" s="88">
        <f t="shared" si="1"/>
        <v>360</v>
      </c>
    </row>
    <row r="24" spans="1:12">
      <c r="A24" s="88">
        <v>20</v>
      </c>
      <c r="B24" s="171">
        <v>45280</v>
      </c>
      <c r="C24" s="88"/>
      <c r="D24" s="88"/>
      <c r="E24" s="88"/>
      <c r="F24" s="88"/>
      <c r="G24" s="88"/>
      <c r="H24" s="88"/>
      <c r="I24" s="88"/>
      <c r="J24" s="88"/>
      <c r="K24" s="88">
        <f t="shared" si="0"/>
        <v>0</v>
      </c>
      <c r="L24" s="88">
        <f t="shared" si="1"/>
        <v>0</v>
      </c>
    </row>
    <row r="25" spans="1:12">
      <c r="A25" s="88">
        <v>21</v>
      </c>
      <c r="B25" s="171">
        <v>45281</v>
      </c>
      <c r="C25" s="88">
        <v>72</v>
      </c>
      <c r="D25" s="88">
        <v>216</v>
      </c>
      <c r="E25" s="88">
        <v>63</v>
      </c>
      <c r="F25" s="88">
        <v>162</v>
      </c>
      <c r="G25" s="88"/>
      <c r="H25" s="88"/>
      <c r="I25" s="88"/>
      <c r="J25" s="88"/>
      <c r="K25" s="88">
        <f t="shared" si="0"/>
        <v>135</v>
      </c>
      <c r="L25" s="88">
        <f t="shared" si="1"/>
        <v>378</v>
      </c>
    </row>
    <row r="26" spans="1:12">
      <c r="A26" s="88">
        <v>22</v>
      </c>
      <c r="B26" s="171">
        <v>45282</v>
      </c>
      <c r="C26" s="88"/>
      <c r="D26" s="88"/>
      <c r="E26" s="88"/>
      <c r="F26" s="88"/>
      <c r="G26" s="88"/>
      <c r="H26" s="88"/>
      <c r="I26" s="88"/>
      <c r="J26" s="88"/>
      <c r="K26" s="88">
        <f t="shared" si="0"/>
        <v>0</v>
      </c>
      <c r="L26" s="88">
        <f t="shared" si="1"/>
        <v>0</v>
      </c>
    </row>
    <row r="27" spans="1:12">
      <c r="A27" s="88">
        <v>23</v>
      </c>
      <c r="B27" s="171">
        <v>45283</v>
      </c>
      <c r="C27" s="88">
        <v>84</v>
      </c>
      <c r="D27" s="88">
        <v>252</v>
      </c>
      <c r="E27" s="88">
        <v>76</v>
      </c>
      <c r="F27" s="88">
        <v>190</v>
      </c>
      <c r="G27" s="88"/>
      <c r="H27" s="88"/>
      <c r="I27" s="88"/>
      <c r="J27" s="88"/>
      <c r="K27" s="88">
        <f t="shared" si="0"/>
        <v>160</v>
      </c>
      <c r="L27" s="88">
        <f t="shared" si="1"/>
        <v>442</v>
      </c>
    </row>
    <row r="28" spans="1:12">
      <c r="A28" s="88">
        <v>24</v>
      </c>
      <c r="B28" s="171">
        <v>45284</v>
      </c>
      <c r="C28" s="88"/>
      <c r="D28" s="88"/>
      <c r="E28" s="88"/>
      <c r="F28" s="88"/>
      <c r="G28" s="88"/>
      <c r="H28" s="88"/>
      <c r="I28" s="88"/>
      <c r="J28" s="88"/>
      <c r="K28" s="88">
        <f t="shared" si="0"/>
        <v>0</v>
      </c>
      <c r="L28" s="88">
        <f t="shared" si="1"/>
        <v>0</v>
      </c>
    </row>
    <row r="29" spans="1:12">
      <c r="A29" s="186">
        <v>25</v>
      </c>
      <c r="B29" s="171">
        <v>45285</v>
      </c>
      <c r="C29" s="88">
        <v>370</v>
      </c>
      <c r="D29" s="88">
        <v>940</v>
      </c>
      <c r="E29" s="88">
        <v>250</v>
      </c>
      <c r="F29" s="88">
        <v>820</v>
      </c>
      <c r="G29" s="88">
        <v>40</v>
      </c>
      <c r="H29" s="88">
        <v>80</v>
      </c>
      <c r="I29" s="88">
        <v>20</v>
      </c>
      <c r="J29" s="88">
        <v>22</v>
      </c>
      <c r="K29" s="88">
        <f t="shared" si="0"/>
        <v>680</v>
      </c>
      <c r="L29" s="88">
        <f t="shared" si="1"/>
        <v>1862</v>
      </c>
    </row>
    <row r="30" spans="1:12">
      <c r="A30" s="88">
        <v>26</v>
      </c>
      <c r="B30" s="171">
        <v>45286</v>
      </c>
      <c r="C30" s="88"/>
      <c r="D30" s="88"/>
      <c r="E30" s="88"/>
      <c r="F30" s="188"/>
      <c r="G30" s="88"/>
      <c r="H30" s="88"/>
      <c r="I30" s="88"/>
      <c r="J30" s="88"/>
      <c r="K30" s="88">
        <f t="shared" si="0"/>
        <v>0</v>
      </c>
      <c r="L30" s="88">
        <f t="shared" si="1"/>
        <v>0</v>
      </c>
    </row>
    <row r="31" spans="1:12">
      <c r="A31" s="88">
        <v>27</v>
      </c>
      <c r="B31" s="171">
        <v>45287</v>
      </c>
      <c r="C31" s="88">
        <v>110</v>
      </c>
      <c r="D31" s="88">
        <v>330</v>
      </c>
      <c r="E31" s="88">
        <v>80</v>
      </c>
      <c r="F31" s="88">
        <v>240</v>
      </c>
      <c r="G31" s="88">
        <v>15</v>
      </c>
      <c r="H31" s="88">
        <v>45</v>
      </c>
      <c r="I31" s="88">
        <v>5</v>
      </c>
      <c r="J31" s="88">
        <v>10</v>
      </c>
      <c r="K31" s="88">
        <f t="shared" si="0"/>
        <v>210</v>
      </c>
      <c r="L31" s="88">
        <f t="shared" si="1"/>
        <v>625</v>
      </c>
    </row>
    <row r="32" spans="1:12">
      <c r="A32" s="88">
        <v>28</v>
      </c>
      <c r="B32" s="171">
        <v>45288</v>
      </c>
      <c r="C32" s="88"/>
      <c r="D32" s="88"/>
      <c r="E32" s="88"/>
      <c r="F32" s="88"/>
      <c r="G32" s="88"/>
      <c r="H32" s="88"/>
      <c r="I32" s="88"/>
      <c r="J32" s="88"/>
      <c r="K32" s="88">
        <f t="shared" si="0"/>
        <v>0</v>
      </c>
      <c r="L32" s="88">
        <f t="shared" si="1"/>
        <v>0</v>
      </c>
    </row>
    <row r="33" spans="1:12">
      <c r="A33" s="186">
        <v>29</v>
      </c>
      <c r="B33" s="171">
        <v>45289</v>
      </c>
      <c r="C33" s="88"/>
      <c r="D33" s="88"/>
      <c r="E33" s="88"/>
      <c r="F33" s="88"/>
      <c r="G33" s="88"/>
      <c r="H33" s="88"/>
      <c r="I33" s="88"/>
      <c r="J33" s="183"/>
      <c r="K33" s="88">
        <f t="shared" si="0"/>
        <v>0</v>
      </c>
      <c r="L33" s="88">
        <f t="shared" si="1"/>
        <v>0</v>
      </c>
    </row>
    <row r="34" spans="1:12">
      <c r="A34" s="88">
        <v>30</v>
      </c>
      <c r="B34" s="171">
        <v>45290</v>
      </c>
      <c r="C34" s="88"/>
      <c r="D34" s="88"/>
      <c r="E34" s="88"/>
      <c r="F34" s="88"/>
      <c r="G34" s="88"/>
      <c r="H34" s="88"/>
      <c r="I34" s="88"/>
      <c r="J34" s="88"/>
      <c r="K34" s="88">
        <f t="shared" si="0"/>
        <v>0</v>
      </c>
      <c r="L34" s="88">
        <f t="shared" si="1"/>
        <v>0</v>
      </c>
    </row>
    <row r="35" spans="1:12">
      <c r="A35" s="88">
        <v>31</v>
      </c>
      <c r="B35" s="171">
        <v>45291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</row>
    <row r="36" spans="1:12">
      <c r="A36" s="340" t="s">
        <v>6</v>
      </c>
      <c r="B36" s="340"/>
      <c r="C36" s="190">
        <f>SUM(C5:C34)</f>
        <v>1359</v>
      </c>
      <c r="D36" s="190">
        <f t="shared" ref="D36:L36" si="2">SUM(D5:D34)</f>
        <v>4050</v>
      </c>
      <c r="E36" s="190">
        <f t="shared" si="2"/>
        <v>1063</v>
      </c>
      <c r="F36" s="190">
        <f t="shared" si="2"/>
        <v>2934</v>
      </c>
      <c r="G36" s="190">
        <f t="shared" si="2"/>
        <v>192</v>
      </c>
      <c r="H36" s="190">
        <f t="shared" si="2"/>
        <v>465</v>
      </c>
      <c r="I36" s="190">
        <f t="shared" si="2"/>
        <v>59</v>
      </c>
      <c r="J36" s="190">
        <f t="shared" si="2"/>
        <v>90</v>
      </c>
      <c r="K36" s="190">
        <f t="shared" si="2"/>
        <v>2673</v>
      </c>
      <c r="L36" s="190">
        <f t="shared" si="2"/>
        <v>7539</v>
      </c>
    </row>
    <row r="37" spans="1:12">
      <c r="A37" s="101"/>
      <c r="B37" s="189" t="s">
        <v>9</v>
      </c>
      <c r="C37" s="187">
        <f>C36/31</f>
        <v>43.838709677419352</v>
      </c>
      <c r="D37" s="187">
        <f t="shared" ref="D37:L37" si="3">D36/31</f>
        <v>130.64516129032259</v>
      </c>
      <c r="E37" s="187">
        <f t="shared" si="3"/>
        <v>34.29032258064516</v>
      </c>
      <c r="F37" s="187">
        <f t="shared" si="3"/>
        <v>94.645161290322577</v>
      </c>
      <c r="G37" s="187">
        <f t="shared" si="3"/>
        <v>6.193548387096774</v>
      </c>
      <c r="H37" s="187">
        <f t="shared" si="3"/>
        <v>15</v>
      </c>
      <c r="I37" s="187">
        <f t="shared" si="3"/>
        <v>1.903225806451613</v>
      </c>
      <c r="J37" s="187">
        <f t="shared" si="3"/>
        <v>2.903225806451613</v>
      </c>
      <c r="K37" s="187">
        <f t="shared" si="3"/>
        <v>86.225806451612897</v>
      </c>
      <c r="L37" s="187">
        <f t="shared" si="3"/>
        <v>243.19354838709677</v>
      </c>
    </row>
  </sheetData>
  <mergeCells count="9">
    <mergeCell ref="A36:B36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18" bottom="0.25" header="0.16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8"/>
  <sheetViews>
    <sheetView topLeftCell="A16" workbookViewId="0">
      <selection activeCell="Q21" sqref="Q21"/>
    </sheetView>
  </sheetViews>
  <sheetFormatPr defaultRowHeight="15"/>
  <cols>
    <col min="1" max="1" width="7.28515625" customWidth="1"/>
    <col min="2" max="2" width="12.7109375" style="63" customWidth="1"/>
    <col min="3" max="12" width="10.28515625" customWidth="1"/>
  </cols>
  <sheetData>
    <row r="2" spans="1:12" ht="25.5">
      <c r="A2" s="247" t="s">
        <v>16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12">
      <c r="A3" s="248" t="s">
        <v>0</v>
      </c>
      <c r="B3" s="249" t="s">
        <v>1</v>
      </c>
      <c r="C3" s="250" t="s">
        <v>2</v>
      </c>
      <c r="D3" s="250"/>
      <c r="E3" s="251" t="s">
        <v>3</v>
      </c>
      <c r="F3" s="251"/>
      <c r="G3" s="252" t="s">
        <v>4</v>
      </c>
      <c r="H3" s="252"/>
      <c r="I3" s="253" t="s">
        <v>5</v>
      </c>
      <c r="J3" s="253"/>
      <c r="K3" s="254" t="s">
        <v>6</v>
      </c>
      <c r="L3" s="254"/>
    </row>
    <row r="4" spans="1:12">
      <c r="A4" s="248"/>
      <c r="B4" s="249"/>
      <c r="C4" s="1" t="s">
        <v>7</v>
      </c>
      <c r="D4" s="1" t="s">
        <v>8</v>
      </c>
      <c r="E4" s="2" t="s">
        <v>7</v>
      </c>
      <c r="F4" s="2" t="s">
        <v>8</v>
      </c>
      <c r="G4" s="3" t="s">
        <v>7</v>
      </c>
      <c r="H4" s="3" t="s">
        <v>8</v>
      </c>
      <c r="I4" s="58" t="s">
        <v>7</v>
      </c>
      <c r="J4" s="58" t="s">
        <v>8</v>
      </c>
      <c r="K4" s="4" t="s">
        <v>7</v>
      </c>
      <c r="L4" s="4" t="s">
        <v>8</v>
      </c>
    </row>
    <row r="5" spans="1:12">
      <c r="A5" s="5">
        <v>1</v>
      </c>
      <c r="B5" s="60">
        <v>43647</v>
      </c>
      <c r="C5" s="6">
        <v>35</v>
      </c>
      <c r="D5" s="6">
        <v>145</v>
      </c>
      <c r="E5" s="6">
        <v>29</v>
      </c>
      <c r="F5" s="6">
        <v>74</v>
      </c>
      <c r="G5" s="6">
        <v>10</v>
      </c>
      <c r="H5" s="6">
        <v>39</v>
      </c>
      <c r="I5" s="6">
        <v>8</v>
      </c>
      <c r="J5" s="6">
        <v>4</v>
      </c>
      <c r="K5" s="7">
        <f>SUM(C5,E5,G5,I5)</f>
        <v>82</v>
      </c>
      <c r="L5" s="7">
        <f>SUM(D5,F5,H5,J5)</f>
        <v>262</v>
      </c>
    </row>
    <row r="6" spans="1:12">
      <c r="A6" s="5">
        <v>2</v>
      </c>
      <c r="B6" s="60">
        <v>43648</v>
      </c>
      <c r="C6" s="6">
        <v>37</v>
      </c>
      <c r="D6" s="6">
        <v>127</v>
      </c>
      <c r="E6" s="6">
        <v>34</v>
      </c>
      <c r="F6" s="6">
        <v>98</v>
      </c>
      <c r="G6" s="6">
        <v>19</v>
      </c>
      <c r="H6" s="6">
        <v>77</v>
      </c>
      <c r="I6" s="6">
        <v>5</v>
      </c>
      <c r="J6" s="6">
        <v>8</v>
      </c>
      <c r="K6" s="7">
        <f t="shared" ref="K6:K35" si="0">SUM(C6,E6,G6,I6)</f>
        <v>95</v>
      </c>
      <c r="L6" s="7">
        <f t="shared" ref="L6:L35" si="1">SUM(D6,F6,H6,J6)</f>
        <v>310</v>
      </c>
    </row>
    <row r="7" spans="1:12">
      <c r="A7" s="5">
        <v>3</v>
      </c>
      <c r="B7" s="60">
        <v>43649</v>
      </c>
      <c r="C7" s="6" t="s">
        <v>31</v>
      </c>
      <c r="D7" s="6" t="s">
        <v>31</v>
      </c>
      <c r="E7" s="6" t="s">
        <v>31</v>
      </c>
      <c r="F7" s="6" t="s">
        <v>31</v>
      </c>
      <c r="G7" s="6" t="s">
        <v>31</v>
      </c>
      <c r="H7" s="6" t="s">
        <v>31</v>
      </c>
      <c r="I7" s="6" t="s">
        <v>31</v>
      </c>
      <c r="J7" s="6" t="s">
        <v>31</v>
      </c>
      <c r="K7" s="7" t="s">
        <v>31</v>
      </c>
      <c r="L7" s="7" t="s">
        <v>31</v>
      </c>
    </row>
    <row r="8" spans="1:12">
      <c r="A8" s="5">
        <v>4</v>
      </c>
      <c r="B8" s="60">
        <v>43650</v>
      </c>
      <c r="C8" s="6">
        <v>25</v>
      </c>
      <c r="D8" s="6">
        <v>55</v>
      </c>
      <c r="E8" s="6">
        <v>35</v>
      </c>
      <c r="F8" s="6">
        <v>110</v>
      </c>
      <c r="G8" s="6">
        <v>6</v>
      </c>
      <c r="H8" s="6">
        <v>40</v>
      </c>
      <c r="I8" s="6">
        <v>8</v>
      </c>
      <c r="J8" s="6">
        <v>9</v>
      </c>
      <c r="K8" s="7">
        <f t="shared" si="0"/>
        <v>74</v>
      </c>
      <c r="L8" s="7">
        <f t="shared" si="1"/>
        <v>214</v>
      </c>
    </row>
    <row r="9" spans="1:12">
      <c r="A9" s="5">
        <v>5</v>
      </c>
      <c r="B9" s="60">
        <v>43651</v>
      </c>
      <c r="C9" s="6">
        <v>10</v>
      </c>
      <c r="D9" s="6">
        <v>65</v>
      </c>
      <c r="E9" s="6">
        <v>15</v>
      </c>
      <c r="F9" s="6">
        <v>55</v>
      </c>
      <c r="G9" s="6">
        <v>2</v>
      </c>
      <c r="H9" s="6">
        <v>15</v>
      </c>
      <c r="I9" s="6">
        <v>1</v>
      </c>
      <c r="J9" s="6">
        <v>2</v>
      </c>
      <c r="K9" s="7">
        <f t="shared" si="0"/>
        <v>28</v>
      </c>
      <c r="L9" s="7">
        <f t="shared" si="1"/>
        <v>137</v>
      </c>
    </row>
    <row r="10" spans="1:12">
      <c r="A10" s="5">
        <v>6</v>
      </c>
      <c r="B10" s="60">
        <v>43652</v>
      </c>
      <c r="C10" s="103" t="s">
        <v>31</v>
      </c>
      <c r="D10" s="103" t="s">
        <v>31</v>
      </c>
      <c r="E10" s="103" t="s">
        <v>31</v>
      </c>
      <c r="F10" s="103" t="s">
        <v>31</v>
      </c>
      <c r="G10" s="103" t="s">
        <v>31</v>
      </c>
      <c r="H10" s="103" t="s">
        <v>31</v>
      </c>
      <c r="I10" s="103" t="s">
        <v>31</v>
      </c>
      <c r="J10" s="103" t="s">
        <v>31</v>
      </c>
      <c r="K10" s="7" t="s">
        <v>31</v>
      </c>
      <c r="L10" s="7" t="s">
        <v>31</v>
      </c>
    </row>
    <row r="11" spans="1:12">
      <c r="A11" s="5">
        <v>7</v>
      </c>
      <c r="B11" s="60">
        <v>43653</v>
      </c>
      <c r="C11" s="6">
        <v>52</v>
      </c>
      <c r="D11" s="6">
        <v>81</v>
      </c>
      <c r="E11" s="6">
        <v>46</v>
      </c>
      <c r="F11" s="6">
        <v>93</v>
      </c>
      <c r="G11" s="6">
        <v>7</v>
      </c>
      <c r="H11" s="6">
        <v>44</v>
      </c>
      <c r="I11" s="6">
        <v>9</v>
      </c>
      <c r="J11" s="6">
        <v>14</v>
      </c>
      <c r="K11" s="7">
        <f t="shared" si="0"/>
        <v>114</v>
      </c>
      <c r="L11" s="7">
        <f t="shared" si="1"/>
        <v>232</v>
      </c>
    </row>
    <row r="12" spans="1:12">
      <c r="A12" s="5">
        <v>8</v>
      </c>
      <c r="B12" s="60">
        <v>43654</v>
      </c>
      <c r="C12" s="6">
        <v>14</v>
      </c>
      <c r="D12" s="6">
        <v>32</v>
      </c>
      <c r="E12" s="6">
        <v>21</v>
      </c>
      <c r="F12" s="6">
        <v>37</v>
      </c>
      <c r="G12" s="6">
        <v>8</v>
      </c>
      <c r="H12" s="6">
        <v>41</v>
      </c>
      <c r="I12" s="6">
        <v>0</v>
      </c>
      <c r="J12" s="6">
        <v>0</v>
      </c>
      <c r="K12" s="7">
        <f t="shared" si="0"/>
        <v>43</v>
      </c>
      <c r="L12" s="7">
        <f t="shared" si="1"/>
        <v>110</v>
      </c>
    </row>
    <row r="13" spans="1:12">
      <c r="A13" s="5">
        <v>9</v>
      </c>
      <c r="B13" s="60">
        <v>43655</v>
      </c>
      <c r="C13" s="103" t="s">
        <v>31</v>
      </c>
      <c r="D13" s="103" t="s">
        <v>31</v>
      </c>
      <c r="E13" s="103" t="s">
        <v>31</v>
      </c>
      <c r="F13" s="103" t="s">
        <v>31</v>
      </c>
      <c r="G13" s="103" t="s">
        <v>31</v>
      </c>
      <c r="H13" s="103" t="s">
        <v>31</v>
      </c>
      <c r="I13" s="103" t="s">
        <v>31</v>
      </c>
      <c r="J13" s="103" t="s">
        <v>31</v>
      </c>
      <c r="K13" s="7" t="s">
        <v>31</v>
      </c>
      <c r="L13" s="7" t="s">
        <v>31</v>
      </c>
    </row>
    <row r="14" spans="1:12">
      <c r="A14" s="5">
        <v>10</v>
      </c>
      <c r="B14" s="60">
        <v>43656</v>
      </c>
      <c r="C14" s="6">
        <v>15</v>
      </c>
      <c r="D14" s="6">
        <v>80</v>
      </c>
      <c r="E14" s="6">
        <v>13</v>
      </c>
      <c r="F14" s="6">
        <v>40</v>
      </c>
      <c r="G14" s="6">
        <v>8</v>
      </c>
      <c r="H14" s="6">
        <v>25</v>
      </c>
      <c r="I14" s="6">
        <v>0</v>
      </c>
      <c r="J14" s="6">
        <v>0</v>
      </c>
      <c r="K14" s="7">
        <f t="shared" si="0"/>
        <v>36</v>
      </c>
      <c r="L14" s="7">
        <f t="shared" si="1"/>
        <v>145</v>
      </c>
    </row>
    <row r="15" spans="1:12">
      <c r="A15" s="5">
        <v>11</v>
      </c>
      <c r="B15" s="60">
        <v>43657</v>
      </c>
      <c r="C15" s="103" t="s">
        <v>31</v>
      </c>
      <c r="D15" s="103" t="s">
        <v>31</v>
      </c>
      <c r="E15" s="103" t="s">
        <v>31</v>
      </c>
      <c r="F15" s="103" t="s">
        <v>31</v>
      </c>
      <c r="G15" s="103" t="s">
        <v>31</v>
      </c>
      <c r="H15" s="103" t="s">
        <v>31</v>
      </c>
      <c r="I15" s="103" t="s">
        <v>31</v>
      </c>
      <c r="J15" s="103" t="s">
        <v>31</v>
      </c>
      <c r="K15" s="7" t="s">
        <v>31</v>
      </c>
      <c r="L15" s="7" t="s">
        <v>31</v>
      </c>
    </row>
    <row r="16" spans="1:12">
      <c r="A16" s="5">
        <v>12</v>
      </c>
      <c r="B16" s="60">
        <v>43658</v>
      </c>
      <c r="C16" s="6">
        <v>22</v>
      </c>
      <c r="D16" s="6">
        <v>106</v>
      </c>
      <c r="E16" s="6">
        <v>37</v>
      </c>
      <c r="F16" s="6">
        <v>74</v>
      </c>
      <c r="G16" s="6">
        <v>6</v>
      </c>
      <c r="H16" s="6">
        <v>20</v>
      </c>
      <c r="I16" s="6">
        <v>6</v>
      </c>
      <c r="J16" s="6">
        <v>5</v>
      </c>
      <c r="K16" s="7">
        <f t="shared" si="0"/>
        <v>71</v>
      </c>
      <c r="L16" s="7">
        <f t="shared" si="1"/>
        <v>205</v>
      </c>
    </row>
    <row r="17" spans="1:12">
      <c r="A17" s="5">
        <v>13</v>
      </c>
      <c r="B17" s="60">
        <v>43659</v>
      </c>
      <c r="C17" s="103" t="s">
        <v>31</v>
      </c>
      <c r="D17" s="103" t="s">
        <v>31</v>
      </c>
      <c r="E17" s="103" t="s">
        <v>31</v>
      </c>
      <c r="F17" s="103" t="s">
        <v>31</v>
      </c>
      <c r="G17" s="103" t="s">
        <v>31</v>
      </c>
      <c r="H17" s="103" t="s">
        <v>31</v>
      </c>
      <c r="I17" s="103" t="s">
        <v>31</v>
      </c>
      <c r="J17" s="103" t="s">
        <v>31</v>
      </c>
      <c r="K17" s="103" t="s">
        <v>31</v>
      </c>
      <c r="L17" s="103" t="s">
        <v>31</v>
      </c>
    </row>
    <row r="18" spans="1:12">
      <c r="A18" s="5">
        <v>14</v>
      </c>
      <c r="B18" s="60">
        <v>43660</v>
      </c>
      <c r="C18" s="6">
        <v>20</v>
      </c>
      <c r="D18" s="6">
        <v>45</v>
      </c>
      <c r="E18" s="6">
        <v>40</v>
      </c>
      <c r="F18" s="6">
        <v>150</v>
      </c>
      <c r="G18" s="6">
        <v>10</v>
      </c>
      <c r="H18" s="6">
        <v>50</v>
      </c>
      <c r="I18" s="6">
        <v>2</v>
      </c>
      <c r="J18" s="6">
        <v>3</v>
      </c>
      <c r="K18" s="7">
        <f t="shared" si="0"/>
        <v>72</v>
      </c>
      <c r="L18" s="7">
        <f t="shared" si="1"/>
        <v>248</v>
      </c>
    </row>
    <row r="19" spans="1:12">
      <c r="A19" s="5">
        <v>15</v>
      </c>
      <c r="B19" s="60">
        <v>43661</v>
      </c>
      <c r="C19" s="103" t="s">
        <v>31</v>
      </c>
      <c r="D19" s="103" t="s">
        <v>31</v>
      </c>
      <c r="E19" s="103" t="s">
        <v>31</v>
      </c>
      <c r="F19" s="103" t="s">
        <v>31</v>
      </c>
      <c r="G19" s="103" t="s">
        <v>31</v>
      </c>
      <c r="H19" s="103" t="s">
        <v>31</v>
      </c>
      <c r="I19" s="103" t="s">
        <v>31</v>
      </c>
      <c r="J19" s="103" t="s">
        <v>31</v>
      </c>
      <c r="K19" s="103" t="s">
        <v>31</v>
      </c>
      <c r="L19" s="103" t="s">
        <v>31</v>
      </c>
    </row>
    <row r="20" spans="1:12">
      <c r="A20" s="5">
        <v>16</v>
      </c>
      <c r="B20" s="60">
        <v>43662</v>
      </c>
      <c r="C20" s="6">
        <v>15</v>
      </c>
      <c r="D20" s="6">
        <v>37</v>
      </c>
      <c r="E20" s="6">
        <v>25</v>
      </c>
      <c r="F20" s="6">
        <v>141</v>
      </c>
      <c r="G20" s="6">
        <v>10</v>
      </c>
      <c r="H20" s="6">
        <v>52</v>
      </c>
      <c r="I20" s="6">
        <v>4</v>
      </c>
      <c r="J20" s="6">
        <v>15</v>
      </c>
      <c r="K20" s="7">
        <f t="shared" si="0"/>
        <v>54</v>
      </c>
      <c r="L20" s="7">
        <f t="shared" si="1"/>
        <v>245</v>
      </c>
    </row>
    <row r="21" spans="1:12">
      <c r="A21" s="5">
        <v>17</v>
      </c>
      <c r="B21" s="60">
        <v>43663</v>
      </c>
      <c r="C21" s="103" t="s">
        <v>31</v>
      </c>
      <c r="D21" s="103" t="s">
        <v>31</v>
      </c>
      <c r="E21" s="103" t="s">
        <v>31</v>
      </c>
      <c r="F21" s="103" t="s">
        <v>31</v>
      </c>
      <c r="G21" s="103" t="s">
        <v>31</v>
      </c>
      <c r="H21" s="103" t="s">
        <v>31</v>
      </c>
      <c r="I21" s="103" t="s">
        <v>31</v>
      </c>
      <c r="J21" s="103" t="s">
        <v>31</v>
      </c>
      <c r="K21" s="103" t="s">
        <v>31</v>
      </c>
      <c r="L21" s="103" t="s">
        <v>31</v>
      </c>
    </row>
    <row r="22" spans="1:12">
      <c r="A22" s="5">
        <v>18</v>
      </c>
      <c r="B22" s="60">
        <v>43664</v>
      </c>
      <c r="C22" s="103" t="s">
        <v>31</v>
      </c>
      <c r="D22" s="103" t="s">
        <v>31</v>
      </c>
      <c r="E22" s="103" t="s">
        <v>31</v>
      </c>
      <c r="F22" s="103" t="s">
        <v>31</v>
      </c>
      <c r="G22" s="103" t="s">
        <v>31</v>
      </c>
      <c r="H22" s="103" t="s">
        <v>31</v>
      </c>
      <c r="I22" s="103" t="s">
        <v>31</v>
      </c>
      <c r="J22" s="103" t="s">
        <v>31</v>
      </c>
      <c r="K22" s="103" t="s">
        <v>31</v>
      </c>
      <c r="L22" s="103" t="s">
        <v>31</v>
      </c>
    </row>
    <row r="23" spans="1:12">
      <c r="A23" s="5">
        <v>19</v>
      </c>
      <c r="B23" s="60">
        <v>43665</v>
      </c>
      <c r="C23" s="6">
        <v>27</v>
      </c>
      <c r="D23" s="6">
        <v>56</v>
      </c>
      <c r="E23" s="6">
        <v>42</v>
      </c>
      <c r="F23" s="6">
        <v>172</v>
      </c>
      <c r="G23" s="6">
        <v>13</v>
      </c>
      <c r="H23" s="6">
        <v>73</v>
      </c>
      <c r="I23" s="6">
        <v>6</v>
      </c>
      <c r="J23" s="6">
        <v>14</v>
      </c>
      <c r="K23" s="7">
        <f t="shared" si="0"/>
        <v>88</v>
      </c>
      <c r="L23" s="7">
        <f t="shared" si="1"/>
        <v>315</v>
      </c>
    </row>
    <row r="24" spans="1:12">
      <c r="A24" s="5">
        <v>20</v>
      </c>
      <c r="B24" s="60">
        <v>43666</v>
      </c>
      <c r="C24" s="103" t="s">
        <v>31</v>
      </c>
      <c r="D24" s="103" t="s">
        <v>31</v>
      </c>
      <c r="E24" s="103" t="s">
        <v>31</v>
      </c>
      <c r="F24" s="103" t="s">
        <v>31</v>
      </c>
      <c r="G24" s="103" t="s">
        <v>31</v>
      </c>
      <c r="H24" s="103" t="s">
        <v>31</v>
      </c>
      <c r="I24" s="103" t="s">
        <v>31</v>
      </c>
      <c r="J24" s="103" t="s">
        <v>31</v>
      </c>
      <c r="K24" s="103" t="s">
        <v>31</v>
      </c>
      <c r="L24" s="103" t="s">
        <v>31</v>
      </c>
    </row>
    <row r="25" spans="1:12">
      <c r="A25" s="5">
        <v>21</v>
      </c>
      <c r="B25" s="60">
        <v>43667</v>
      </c>
      <c r="C25" s="6">
        <v>31</v>
      </c>
      <c r="D25" s="6">
        <v>120</v>
      </c>
      <c r="E25" s="6">
        <v>25</v>
      </c>
      <c r="F25" s="6">
        <v>110</v>
      </c>
      <c r="G25" s="6">
        <v>6</v>
      </c>
      <c r="H25" s="6">
        <v>34</v>
      </c>
      <c r="I25" s="6">
        <v>5</v>
      </c>
      <c r="J25" s="6">
        <v>4</v>
      </c>
      <c r="K25" s="7">
        <f t="shared" si="0"/>
        <v>67</v>
      </c>
      <c r="L25" s="7">
        <f t="shared" si="1"/>
        <v>268</v>
      </c>
    </row>
    <row r="26" spans="1:12">
      <c r="A26" s="5">
        <v>22</v>
      </c>
      <c r="B26" s="60">
        <v>43668</v>
      </c>
      <c r="C26" s="6">
        <v>7</v>
      </c>
      <c r="D26" s="6">
        <v>34</v>
      </c>
      <c r="E26" s="6">
        <v>10</v>
      </c>
      <c r="F26" s="6">
        <v>40</v>
      </c>
      <c r="G26" s="6">
        <v>9</v>
      </c>
      <c r="H26" s="6">
        <v>42</v>
      </c>
      <c r="I26" s="6">
        <v>1</v>
      </c>
      <c r="J26" s="6">
        <v>3</v>
      </c>
      <c r="K26" s="7">
        <f t="shared" si="0"/>
        <v>27</v>
      </c>
      <c r="L26" s="7">
        <f t="shared" si="1"/>
        <v>119</v>
      </c>
    </row>
    <row r="27" spans="1:12">
      <c r="A27" s="5">
        <v>23</v>
      </c>
      <c r="B27" s="60">
        <v>43669</v>
      </c>
      <c r="C27" s="6">
        <v>14</v>
      </c>
      <c r="D27" s="6">
        <v>63</v>
      </c>
      <c r="E27" s="6">
        <v>13</v>
      </c>
      <c r="F27" s="6">
        <v>39</v>
      </c>
      <c r="G27" s="6">
        <v>1</v>
      </c>
      <c r="H27" s="6">
        <v>3</v>
      </c>
      <c r="I27" s="6">
        <v>4</v>
      </c>
      <c r="J27" s="6">
        <v>5</v>
      </c>
      <c r="K27" s="7">
        <f t="shared" si="0"/>
        <v>32</v>
      </c>
      <c r="L27" s="7">
        <f t="shared" si="1"/>
        <v>110</v>
      </c>
    </row>
    <row r="28" spans="1:12">
      <c r="A28" s="5">
        <v>24</v>
      </c>
      <c r="B28" s="60">
        <v>43670</v>
      </c>
      <c r="C28" s="103" t="s">
        <v>31</v>
      </c>
      <c r="D28" s="103" t="s">
        <v>31</v>
      </c>
      <c r="E28" s="103" t="s">
        <v>31</v>
      </c>
      <c r="F28" s="103" t="s">
        <v>31</v>
      </c>
      <c r="G28" s="103" t="s">
        <v>31</v>
      </c>
      <c r="H28" s="103" t="s">
        <v>31</v>
      </c>
      <c r="I28" s="103" t="s">
        <v>31</v>
      </c>
      <c r="J28" s="103" t="s">
        <v>31</v>
      </c>
      <c r="K28" s="103" t="s">
        <v>31</v>
      </c>
      <c r="L28" s="103" t="s">
        <v>31</v>
      </c>
    </row>
    <row r="29" spans="1:12">
      <c r="A29" s="5">
        <v>25</v>
      </c>
      <c r="B29" s="60">
        <v>43671</v>
      </c>
      <c r="C29" s="6">
        <v>23</v>
      </c>
      <c r="D29" s="6">
        <v>40</v>
      </c>
      <c r="E29" s="6">
        <v>36</v>
      </c>
      <c r="F29" s="6">
        <v>120</v>
      </c>
      <c r="G29" s="6">
        <v>5</v>
      </c>
      <c r="H29" s="6">
        <v>20</v>
      </c>
      <c r="I29" s="6">
        <v>0</v>
      </c>
      <c r="J29" s="6">
        <v>0</v>
      </c>
      <c r="K29" s="7">
        <f t="shared" si="0"/>
        <v>64</v>
      </c>
      <c r="L29" s="7">
        <f t="shared" si="1"/>
        <v>180</v>
      </c>
    </row>
    <row r="30" spans="1:12">
      <c r="A30" s="5">
        <v>26</v>
      </c>
      <c r="B30" s="60">
        <v>43672</v>
      </c>
      <c r="C30" s="103" t="s">
        <v>31</v>
      </c>
      <c r="D30" s="103" t="s">
        <v>31</v>
      </c>
      <c r="E30" s="103" t="s">
        <v>31</v>
      </c>
      <c r="F30" s="103" t="s">
        <v>31</v>
      </c>
      <c r="G30" s="103" t="s">
        <v>31</v>
      </c>
      <c r="H30" s="103" t="s">
        <v>31</v>
      </c>
      <c r="I30" s="103" t="s">
        <v>31</v>
      </c>
      <c r="J30" s="103" t="s">
        <v>31</v>
      </c>
      <c r="K30" s="103" t="s">
        <v>31</v>
      </c>
      <c r="L30" s="103" t="s">
        <v>31</v>
      </c>
    </row>
    <row r="31" spans="1:12">
      <c r="A31" s="5">
        <v>27</v>
      </c>
      <c r="B31" s="60">
        <v>43673</v>
      </c>
      <c r="C31" s="6">
        <v>20</v>
      </c>
      <c r="D31" s="6">
        <v>52</v>
      </c>
      <c r="E31" s="6">
        <v>31</v>
      </c>
      <c r="F31" s="6">
        <v>134</v>
      </c>
      <c r="G31" s="6">
        <v>6</v>
      </c>
      <c r="H31" s="6">
        <v>37</v>
      </c>
      <c r="I31" s="6">
        <v>4</v>
      </c>
      <c r="J31" s="6">
        <v>7</v>
      </c>
      <c r="K31" s="7">
        <f t="shared" si="0"/>
        <v>61</v>
      </c>
      <c r="L31" s="7">
        <f t="shared" si="1"/>
        <v>230</v>
      </c>
    </row>
    <row r="32" spans="1:12">
      <c r="A32" s="5">
        <v>28</v>
      </c>
      <c r="B32" s="60">
        <v>43674</v>
      </c>
      <c r="C32" s="6">
        <v>8</v>
      </c>
      <c r="D32" s="6">
        <v>40</v>
      </c>
      <c r="E32" s="6">
        <v>10</v>
      </c>
      <c r="F32" s="6">
        <v>45</v>
      </c>
      <c r="G32" s="6">
        <v>5</v>
      </c>
      <c r="H32" s="6">
        <v>30</v>
      </c>
      <c r="I32" s="6">
        <v>2</v>
      </c>
      <c r="J32" s="6">
        <v>5</v>
      </c>
      <c r="K32" s="7">
        <f t="shared" si="0"/>
        <v>25</v>
      </c>
      <c r="L32" s="7">
        <f t="shared" si="1"/>
        <v>120</v>
      </c>
    </row>
    <row r="33" spans="1:12">
      <c r="A33" s="5">
        <v>29</v>
      </c>
      <c r="B33" s="60">
        <v>43675</v>
      </c>
      <c r="C33" s="6">
        <v>13</v>
      </c>
      <c r="D33" s="6">
        <v>41</v>
      </c>
      <c r="E33" s="6">
        <v>15</v>
      </c>
      <c r="F33" s="6">
        <v>87</v>
      </c>
      <c r="G33" s="6">
        <v>5</v>
      </c>
      <c r="H33" s="6">
        <v>37</v>
      </c>
      <c r="I33" s="6">
        <v>2</v>
      </c>
      <c r="J33" s="6">
        <v>4</v>
      </c>
      <c r="K33" s="7">
        <f t="shared" si="0"/>
        <v>35</v>
      </c>
      <c r="L33" s="7">
        <f t="shared" si="1"/>
        <v>169</v>
      </c>
    </row>
    <row r="34" spans="1:12">
      <c r="A34" s="5">
        <v>30</v>
      </c>
      <c r="B34" s="60">
        <v>43676</v>
      </c>
      <c r="C34" s="6">
        <v>18</v>
      </c>
      <c r="D34" s="6">
        <v>52</v>
      </c>
      <c r="E34" s="6">
        <v>21</v>
      </c>
      <c r="F34" s="6">
        <v>92</v>
      </c>
      <c r="G34" s="6">
        <v>9</v>
      </c>
      <c r="H34" s="6">
        <v>40</v>
      </c>
      <c r="I34" s="6">
        <v>2</v>
      </c>
      <c r="J34" s="6">
        <v>2</v>
      </c>
      <c r="K34" s="7">
        <f t="shared" si="0"/>
        <v>50</v>
      </c>
      <c r="L34" s="7">
        <f t="shared" si="1"/>
        <v>186</v>
      </c>
    </row>
    <row r="35" spans="1:12">
      <c r="A35" s="5">
        <v>31</v>
      </c>
      <c r="B35" s="60">
        <v>43677</v>
      </c>
      <c r="C35" s="6">
        <v>11</v>
      </c>
      <c r="D35" s="6">
        <v>35</v>
      </c>
      <c r="E35" s="6">
        <v>20</v>
      </c>
      <c r="F35" s="6">
        <v>60</v>
      </c>
      <c r="G35" s="6">
        <v>2</v>
      </c>
      <c r="H35" s="6">
        <v>6</v>
      </c>
      <c r="I35" s="6">
        <v>1</v>
      </c>
      <c r="J35" s="6">
        <v>3</v>
      </c>
      <c r="K35" s="7">
        <f t="shared" si="0"/>
        <v>34</v>
      </c>
      <c r="L35" s="7">
        <f t="shared" si="1"/>
        <v>104</v>
      </c>
    </row>
    <row r="36" spans="1:12" ht="32.25" customHeight="1">
      <c r="A36" s="244" t="s">
        <v>6</v>
      </c>
      <c r="B36" s="245"/>
      <c r="C36" s="42">
        <f t="shared" ref="C36:L36" si="2">SUM(C5:C35)</f>
        <v>417</v>
      </c>
      <c r="D36" s="42">
        <f t="shared" si="2"/>
        <v>1306</v>
      </c>
      <c r="E36" s="42">
        <f t="shared" si="2"/>
        <v>518</v>
      </c>
      <c r="F36" s="42">
        <f t="shared" si="2"/>
        <v>1771</v>
      </c>
      <c r="G36" s="42">
        <f t="shared" si="2"/>
        <v>147</v>
      </c>
      <c r="H36" s="42">
        <f t="shared" si="2"/>
        <v>725</v>
      </c>
      <c r="I36" s="42">
        <f t="shared" si="2"/>
        <v>70</v>
      </c>
      <c r="J36" s="42">
        <f t="shared" si="2"/>
        <v>107</v>
      </c>
      <c r="K36" s="42">
        <f t="shared" si="2"/>
        <v>1152</v>
      </c>
      <c r="L36" s="42">
        <f t="shared" si="2"/>
        <v>3909</v>
      </c>
    </row>
    <row r="37" spans="1:12">
      <c r="A37" s="9"/>
      <c r="B37" s="65"/>
      <c r="C37" s="9"/>
      <c r="D37" s="9"/>
      <c r="E37" s="9"/>
      <c r="F37" s="9"/>
      <c r="G37" s="9"/>
      <c r="H37" s="9"/>
      <c r="I37" s="9"/>
      <c r="J37" s="9"/>
    </row>
    <row r="38" spans="1:12">
      <c r="A38" s="255" t="s">
        <v>9</v>
      </c>
      <c r="B38" s="255"/>
      <c r="C38" s="41">
        <f>C36/31</f>
        <v>13.451612903225806</v>
      </c>
      <c r="D38" s="49">
        <f t="shared" ref="D38:L38" si="3">D36/31</f>
        <v>42.12903225806452</v>
      </c>
      <c r="E38" s="41">
        <f t="shared" si="3"/>
        <v>16.70967741935484</v>
      </c>
      <c r="F38" s="44">
        <f t="shared" si="3"/>
        <v>57.12903225806452</v>
      </c>
      <c r="G38" s="41">
        <f t="shared" si="3"/>
        <v>4.741935483870968</v>
      </c>
      <c r="H38" s="8">
        <f t="shared" si="3"/>
        <v>23.387096774193548</v>
      </c>
      <c r="I38" s="41">
        <f t="shared" si="3"/>
        <v>2.2580645161290325</v>
      </c>
      <c r="J38" s="46">
        <f t="shared" si="3"/>
        <v>3.4516129032258065</v>
      </c>
      <c r="K38" s="41">
        <f t="shared" si="3"/>
        <v>37.161290322580648</v>
      </c>
      <c r="L38" s="45">
        <f t="shared" si="3"/>
        <v>126.09677419354838</v>
      </c>
    </row>
  </sheetData>
  <mergeCells count="10">
    <mergeCell ref="A38:B38"/>
    <mergeCell ref="A36:B36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scale="84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2:L37"/>
  <sheetViews>
    <sheetView workbookViewId="0">
      <selection activeCell="C37" sqref="C37"/>
    </sheetView>
  </sheetViews>
  <sheetFormatPr defaultRowHeight="15"/>
  <cols>
    <col min="2" max="2" width="10.85546875" customWidth="1"/>
  </cols>
  <sheetData>
    <row r="2" spans="1:12">
      <c r="A2" s="301" t="s">
        <v>940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171">
        <v>45292</v>
      </c>
      <c r="E5" s="88"/>
      <c r="F5" s="88"/>
      <c r="G5" s="88"/>
      <c r="H5" s="88"/>
      <c r="I5" s="88"/>
      <c r="J5" s="88"/>
      <c r="K5" s="88">
        <f>+C5+E5+G5+I5</f>
        <v>0</v>
      </c>
      <c r="L5" s="88">
        <f>+D5+F5+H5+J5</f>
        <v>0</v>
      </c>
    </row>
    <row r="6" spans="1:12">
      <c r="A6" s="88">
        <v>2</v>
      </c>
      <c r="B6" s="171">
        <v>45293</v>
      </c>
      <c r="C6" s="88"/>
      <c r="D6" s="88"/>
      <c r="E6" s="88"/>
      <c r="F6" s="88"/>
      <c r="G6" s="88"/>
      <c r="H6" s="88"/>
      <c r="I6" s="88"/>
      <c r="J6" s="88"/>
      <c r="K6" s="88">
        <f t="shared" ref="K6:K35" si="0">+C6+E6+G6+I6</f>
        <v>0</v>
      </c>
      <c r="L6" s="88">
        <f t="shared" ref="L6:L35" si="1">+D6+F6+H6+J6</f>
        <v>0</v>
      </c>
    </row>
    <row r="7" spans="1:12">
      <c r="A7" s="88">
        <v>3</v>
      </c>
      <c r="B7" s="171">
        <v>45294</v>
      </c>
      <c r="C7" s="88"/>
      <c r="D7" s="88"/>
      <c r="E7" s="88"/>
      <c r="F7" s="88"/>
      <c r="G7" s="88"/>
      <c r="H7" s="88"/>
      <c r="I7" s="88"/>
      <c r="J7" s="88"/>
      <c r="K7" s="88">
        <f t="shared" si="0"/>
        <v>0</v>
      </c>
      <c r="L7" s="88">
        <f t="shared" si="1"/>
        <v>0</v>
      </c>
    </row>
    <row r="8" spans="1:12">
      <c r="A8" s="88">
        <v>4</v>
      </c>
      <c r="B8" s="171">
        <v>45295</v>
      </c>
      <c r="C8" s="88"/>
      <c r="D8" s="88"/>
      <c r="E8" s="88"/>
      <c r="F8" s="88"/>
      <c r="G8" s="88"/>
      <c r="H8" s="88"/>
      <c r="I8" s="88"/>
      <c r="J8" s="88"/>
      <c r="K8" s="88">
        <f t="shared" si="0"/>
        <v>0</v>
      </c>
      <c r="L8" s="88">
        <f t="shared" si="1"/>
        <v>0</v>
      </c>
    </row>
    <row r="9" spans="1:12">
      <c r="A9" s="88">
        <v>5</v>
      </c>
      <c r="B9" s="171">
        <v>45296</v>
      </c>
      <c r="C9" s="88"/>
      <c r="D9" s="88"/>
      <c r="E9" s="88"/>
      <c r="F9" s="88"/>
      <c r="G9" s="88"/>
      <c r="H9" s="88"/>
      <c r="I9" s="88"/>
      <c r="J9" s="88"/>
      <c r="K9" s="88">
        <f t="shared" si="0"/>
        <v>0</v>
      </c>
      <c r="L9" s="88">
        <f t="shared" si="1"/>
        <v>0</v>
      </c>
    </row>
    <row r="10" spans="1:12">
      <c r="A10" s="88">
        <v>6</v>
      </c>
      <c r="B10" s="171">
        <v>45297</v>
      </c>
      <c r="C10" s="88"/>
      <c r="D10" s="88"/>
      <c r="E10" s="88"/>
      <c r="F10" s="88"/>
      <c r="G10" s="88"/>
      <c r="H10" s="88"/>
      <c r="I10" s="88"/>
      <c r="J10" s="88"/>
      <c r="K10" s="88">
        <f t="shared" si="0"/>
        <v>0</v>
      </c>
      <c r="L10" s="88">
        <f t="shared" si="1"/>
        <v>0</v>
      </c>
    </row>
    <row r="11" spans="1:12">
      <c r="A11" s="88">
        <v>7</v>
      </c>
      <c r="B11" s="171">
        <v>45298</v>
      </c>
      <c r="C11" s="88">
        <f>149+67</f>
        <v>216</v>
      </c>
      <c r="D11" s="88">
        <f>452+268</f>
        <v>720</v>
      </c>
      <c r="E11" s="88">
        <f>125+45</f>
        <v>170</v>
      </c>
      <c r="F11" s="183">
        <f>370+180</f>
        <v>550</v>
      </c>
      <c r="G11" s="88"/>
      <c r="H11" s="88"/>
      <c r="I11" s="88"/>
      <c r="J11" s="88"/>
      <c r="K11" s="88">
        <f t="shared" si="0"/>
        <v>386</v>
      </c>
      <c r="L11" s="88">
        <f t="shared" si="1"/>
        <v>1270</v>
      </c>
    </row>
    <row r="12" spans="1:12">
      <c r="A12" s="88">
        <v>8</v>
      </c>
      <c r="B12" s="171">
        <v>45299</v>
      </c>
      <c r="C12" s="88"/>
      <c r="D12" s="88"/>
      <c r="E12" s="88"/>
      <c r="F12" s="88"/>
      <c r="G12" s="88"/>
      <c r="H12" s="88"/>
      <c r="I12" s="88"/>
      <c r="J12" s="88"/>
      <c r="K12" s="88">
        <f t="shared" si="0"/>
        <v>0</v>
      </c>
      <c r="L12" s="88">
        <f t="shared" si="1"/>
        <v>0</v>
      </c>
    </row>
    <row r="13" spans="1:12">
      <c r="A13" s="88">
        <v>9</v>
      </c>
      <c r="B13" s="171">
        <v>45300</v>
      </c>
      <c r="C13" s="88"/>
      <c r="D13" s="88"/>
      <c r="E13" s="88"/>
      <c r="F13" s="88"/>
      <c r="G13" s="88"/>
      <c r="H13" s="88"/>
      <c r="I13" s="88"/>
      <c r="J13" s="88"/>
      <c r="K13" s="88">
        <f t="shared" si="0"/>
        <v>0</v>
      </c>
      <c r="L13" s="88">
        <f t="shared" si="1"/>
        <v>0</v>
      </c>
    </row>
    <row r="14" spans="1:12">
      <c r="A14" s="88">
        <v>10</v>
      </c>
      <c r="B14" s="171">
        <v>45301</v>
      </c>
      <c r="C14" s="88"/>
      <c r="D14" s="88"/>
      <c r="E14" s="88"/>
      <c r="F14" s="88"/>
      <c r="G14" s="88"/>
      <c r="H14" s="88"/>
      <c r="I14" s="88"/>
      <c r="J14" s="88"/>
      <c r="K14" s="88">
        <f t="shared" si="0"/>
        <v>0</v>
      </c>
      <c r="L14" s="88">
        <f t="shared" si="1"/>
        <v>0</v>
      </c>
    </row>
    <row r="15" spans="1:12">
      <c r="A15" s="88">
        <v>11</v>
      </c>
      <c r="B15" s="171">
        <v>45302</v>
      </c>
      <c r="C15" s="88"/>
      <c r="D15" s="88"/>
      <c r="E15" s="88"/>
      <c r="F15" s="142"/>
      <c r="G15" s="88"/>
      <c r="H15" s="88"/>
      <c r="I15" s="88"/>
      <c r="J15" s="88"/>
      <c r="K15" s="88">
        <f t="shared" si="0"/>
        <v>0</v>
      </c>
      <c r="L15" s="88">
        <f t="shared" si="1"/>
        <v>0</v>
      </c>
    </row>
    <row r="16" spans="1:12">
      <c r="A16" s="88">
        <v>12</v>
      </c>
      <c r="B16" s="171">
        <v>45303</v>
      </c>
      <c r="C16" s="88"/>
      <c r="D16" s="88"/>
      <c r="E16" s="88"/>
      <c r="F16" s="88"/>
      <c r="G16" s="88"/>
      <c r="H16" s="88"/>
      <c r="I16" s="88"/>
      <c r="J16" s="88"/>
      <c r="K16" s="88">
        <f t="shared" si="0"/>
        <v>0</v>
      </c>
      <c r="L16" s="88">
        <f t="shared" si="1"/>
        <v>0</v>
      </c>
    </row>
    <row r="17" spans="1:12">
      <c r="A17" s="88">
        <v>13</v>
      </c>
      <c r="B17" s="171">
        <v>45304</v>
      </c>
      <c r="C17" s="88"/>
      <c r="D17" s="88"/>
      <c r="E17" s="88"/>
      <c r="F17" s="88"/>
      <c r="G17" s="88"/>
      <c r="H17" s="88"/>
      <c r="I17" s="88"/>
      <c r="J17" s="88"/>
      <c r="K17" s="88">
        <f t="shared" si="0"/>
        <v>0</v>
      </c>
      <c r="L17" s="88">
        <f t="shared" si="1"/>
        <v>0</v>
      </c>
    </row>
    <row r="18" spans="1:12">
      <c r="A18" s="88">
        <v>14</v>
      </c>
      <c r="B18" s="171">
        <v>45305</v>
      </c>
      <c r="C18" s="88"/>
      <c r="D18" s="88"/>
      <c r="E18" s="88"/>
      <c r="F18" s="88"/>
      <c r="G18" s="88"/>
      <c r="H18" s="88"/>
      <c r="I18" s="88"/>
      <c r="J18" s="88"/>
      <c r="K18" s="88">
        <f t="shared" si="0"/>
        <v>0</v>
      </c>
      <c r="L18" s="88">
        <f t="shared" si="1"/>
        <v>0</v>
      </c>
    </row>
    <row r="19" spans="1:12">
      <c r="A19" s="191">
        <v>15</v>
      </c>
      <c r="B19" s="171">
        <v>45306</v>
      </c>
      <c r="C19" s="88"/>
      <c r="D19" s="88"/>
      <c r="E19" s="88"/>
      <c r="F19" s="88"/>
      <c r="G19" s="88"/>
      <c r="H19" s="88"/>
      <c r="I19" s="88"/>
      <c r="J19" s="88"/>
      <c r="K19" s="88">
        <f t="shared" si="0"/>
        <v>0</v>
      </c>
      <c r="L19" s="88">
        <f t="shared" si="1"/>
        <v>0</v>
      </c>
    </row>
    <row r="20" spans="1:12">
      <c r="A20" s="88">
        <v>16</v>
      </c>
      <c r="B20" s="171">
        <v>45307</v>
      </c>
      <c r="C20" s="88"/>
      <c r="D20" s="88"/>
      <c r="E20" s="88"/>
      <c r="F20" s="88"/>
      <c r="G20" s="88"/>
      <c r="H20" s="88"/>
      <c r="I20" s="88"/>
      <c r="J20" s="88"/>
      <c r="K20" s="88">
        <f t="shared" si="0"/>
        <v>0</v>
      </c>
      <c r="L20" s="88">
        <f t="shared" si="1"/>
        <v>0</v>
      </c>
    </row>
    <row r="21" spans="1:12">
      <c r="A21" s="88">
        <v>17</v>
      </c>
      <c r="B21" s="171">
        <v>45308</v>
      </c>
      <c r="C21" s="88">
        <v>180</v>
      </c>
      <c r="D21" s="88">
        <v>723</v>
      </c>
      <c r="E21" s="88">
        <v>180</v>
      </c>
      <c r="F21" s="88">
        <v>724</v>
      </c>
      <c r="G21" s="88">
        <v>100</v>
      </c>
      <c r="H21" s="88">
        <v>723</v>
      </c>
      <c r="I21" s="88"/>
      <c r="J21" s="88"/>
      <c r="K21" s="88">
        <f t="shared" si="0"/>
        <v>460</v>
      </c>
      <c r="L21" s="88">
        <f t="shared" si="1"/>
        <v>2170</v>
      </c>
    </row>
    <row r="22" spans="1:12">
      <c r="A22" s="88">
        <v>18</v>
      </c>
      <c r="B22" s="171">
        <v>45309</v>
      </c>
      <c r="E22" s="88"/>
      <c r="F22" s="88"/>
      <c r="G22" s="88"/>
      <c r="H22" s="88"/>
      <c r="I22" s="88"/>
      <c r="J22" s="88"/>
      <c r="K22" s="88">
        <f t="shared" si="0"/>
        <v>0</v>
      </c>
      <c r="L22" s="88">
        <f t="shared" si="1"/>
        <v>0</v>
      </c>
    </row>
    <row r="23" spans="1:12">
      <c r="A23" s="88">
        <v>19</v>
      </c>
      <c r="B23" s="171">
        <v>45310</v>
      </c>
      <c r="C23" s="88"/>
      <c r="D23" s="88"/>
      <c r="E23" s="88"/>
      <c r="F23" s="88"/>
      <c r="G23" s="88"/>
      <c r="H23" s="88"/>
      <c r="I23" s="88"/>
      <c r="J23" s="88"/>
      <c r="K23" s="88">
        <f t="shared" si="0"/>
        <v>0</v>
      </c>
      <c r="L23" s="88">
        <f t="shared" si="1"/>
        <v>0</v>
      </c>
    </row>
    <row r="24" spans="1:12">
      <c r="A24" s="88">
        <v>20</v>
      </c>
      <c r="B24" s="171">
        <v>45311</v>
      </c>
      <c r="C24" s="88">
        <v>154</v>
      </c>
      <c r="D24" s="88">
        <v>512</v>
      </c>
      <c r="E24" s="88">
        <v>165</v>
      </c>
      <c r="F24" s="88">
        <v>380</v>
      </c>
      <c r="G24" s="88">
        <v>4</v>
      </c>
      <c r="H24" s="88">
        <v>28</v>
      </c>
      <c r="I24" s="88"/>
      <c r="J24" s="88"/>
      <c r="K24" s="88">
        <f t="shared" si="0"/>
        <v>323</v>
      </c>
      <c r="L24" s="88">
        <f t="shared" si="1"/>
        <v>920</v>
      </c>
    </row>
    <row r="25" spans="1:12">
      <c r="A25" s="88">
        <v>21</v>
      </c>
      <c r="B25" s="171">
        <v>45312</v>
      </c>
      <c r="C25" s="88"/>
      <c r="D25" s="88"/>
      <c r="E25" s="88"/>
      <c r="F25" s="88"/>
      <c r="G25" s="88"/>
      <c r="H25" s="88"/>
      <c r="I25" s="88"/>
      <c r="J25" s="88"/>
      <c r="K25" s="88">
        <f t="shared" si="0"/>
        <v>0</v>
      </c>
      <c r="L25" s="88">
        <f t="shared" si="1"/>
        <v>0</v>
      </c>
    </row>
    <row r="26" spans="1:12">
      <c r="A26" s="88">
        <v>22</v>
      </c>
      <c r="B26" s="171">
        <v>45313</v>
      </c>
      <c r="C26" s="88">
        <v>147</v>
      </c>
      <c r="D26" s="88">
        <v>441</v>
      </c>
      <c r="E26" s="88">
        <v>170</v>
      </c>
      <c r="F26" s="88">
        <v>510</v>
      </c>
      <c r="G26" s="88">
        <v>120</v>
      </c>
      <c r="H26" s="88">
        <v>360</v>
      </c>
      <c r="I26" s="88">
        <v>60</v>
      </c>
      <c r="J26" s="88">
        <v>240</v>
      </c>
      <c r="K26" s="88">
        <f t="shared" si="0"/>
        <v>497</v>
      </c>
      <c r="L26" s="88">
        <f t="shared" si="1"/>
        <v>1551</v>
      </c>
    </row>
    <row r="27" spans="1:12">
      <c r="A27" s="88">
        <v>23</v>
      </c>
      <c r="B27" s="171">
        <v>45314</v>
      </c>
      <c r="C27" s="88"/>
      <c r="D27" s="88"/>
      <c r="E27" s="88"/>
      <c r="F27" s="88"/>
      <c r="G27" s="88"/>
      <c r="H27" s="88"/>
      <c r="I27" s="88"/>
      <c r="J27" s="88"/>
      <c r="K27" s="88">
        <f t="shared" si="0"/>
        <v>0</v>
      </c>
      <c r="L27" s="88">
        <f t="shared" si="1"/>
        <v>0</v>
      </c>
    </row>
    <row r="28" spans="1:12">
      <c r="A28" s="88">
        <v>24</v>
      </c>
      <c r="B28" s="171">
        <v>45315</v>
      </c>
      <c r="C28" s="88"/>
      <c r="D28" s="88"/>
      <c r="E28" s="88"/>
      <c r="F28" s="88"/>
      <c r="G28" s="88"/>
      <c r="H28" s="88"/>
      <c r="I28" s="88"/>
      <c r="J28" s="88"/>
      <c r="K28" s="88">
        <f t="shared" si="0"/>
        <v>0</v>
      </c>
      <c r="L28" s="88">
        <f t="shared" si="1"/>
        <v>0</v>
      </c>
    </row>
    <row r="29" spans="1:12">
      <c r="A29" s="191">
        <v>25</v>
      </c>
      <c r="B29" s="171">
        <v>45316</v>
      </c>
      <c r="C29" s="88"/>
      <c r="D29" s="88"/>
      <c r="E29" s="88"/>
      <c r="F29" s="88"/>
      <c r="G29" s="88"/>
      <c r="H29" s="88"/>
      <c r="I29" s="88"/>
      <c r="J29" s="88"/>
      <c r="K29" s="88">
        <f t="shared" si="0"/>
        <v>0</v>
      </c>
      <c r="L29" s="88">
        <f t="shared" si="1"/>
        <v>0</v>
      </c>
    </row>
    <row r="30" spans="1:12">
      <c r="A30" s="88">
        <v>26</v>
      </c>
      <c r="B30" s="171">
        <v>45317</v>
      </c>
      <c r="C30" s="88">
        <v>65</v>
      </c>
      <c r="D30" s="88">
        <v>195</v>
      </c>
      <c r="E30" s="88">
        <v>60</v>
      </c>
      <c r="F30" s="193">
        <v>180</v>
      </c>
      <c r="G30" s="88">
        <v>18</v>
      </c>
      <c r="H30" s="88">
        <v>72</v>
      </c>
      <c r="I30" s="88"/>
      <c r="J30" s="88"/>
      <c r="K30" s="88">
        <f t="shared" si="0"/>
        <v>143</v>
      </c>
      <c r="L30" s="88">
        <f t="shared" si="1"/>
        <v>447</v>
      </c>
    </row>
    <row r="31" spans="1:12">
      <c r="A31" s="88">
        <v>27</v>
      </c>
      <c r="B31" s="171">
        <v>45318</v>
      </c>
      <c r="C31" s="88">
        <v>76</v>
      </c>
      <c r="D31" s="88">
        <v>228</v>
      </c>
      <c r="E31" s="88">
        <v>64</v>
      </c>
      <c r="F31" s="88">
        <v>192</v>
      </c>
      <c r="G31" s="88">
        <v>10</v>
      </c>
      <c r="H31" s="88">
        <v>30</v>
      </c>
      <c r="I31" s="88">
        <v>13</v>
      </c>
      <c r="J31" s="88">
        <v>10</v>
      </c>
      <c r="K31" s="88">
        <f t="shared" si="0"/>
        <v>163</v>
      </c>
      <c r="L31" s="88">
        <f t="shared" si="1"/>
        <v>460</v>
      </c>
    </row>
    <row r="32" spans="1:12">
      <c r="A32" s="88">
        <v>28</v>
      </c>
      <c r="B32" s="171">
        <v>45319</v>
      </c>
      <c r="C32" s="88"/>
      <c r="D32" s="88"/>
      <c r="E32" s="88"/>
      <c r="F32" s="88"/>
      <c r="G32" s="88"/>
      <c r="H32" s="88"/>
      <c r="I32" s="88"/>
      <c r="J32" s="88"/>
      <c r="K32" s="88">
        <f t="shared" si="0"/>
        <v>0</v>
      </c>
      <c r="L32" s="88">
        <f t="shared" si="1"/>
        <v>0</v>
      </c>
    </row>
    <row r="33" spans="1:12">
      <c r="A33" s="191">
        <v>29</v>
      </c>
      <c r="B33" s="171">
        <v>45320</v>
      </c>
      <c r="C33" s="88"/>
      <c r="D33" s="88"/>
      <c r="E33" s="88"/>
      <c r="F33" s="88"/>
      <c r="G33" s="88"/>
      <c r="H33" s="88"/>
      <c r="I33" s="88"/>
      <c r="J33" s="183"/>
      <c r="K33" s="88">
        <f t="shared" si="0"/>
        <v>0</v>
      </c>
      <c r="L33" s="88">
        <f t="shared" si="1"/>
        <v>0</v>
      </c>
    </row>
    <row r="34" spans="1:12">
      <c r="A34" s="88">
        <v>30</v>
      </c>
      <c r="B34" s="171">
        <v>45321</v>
      </c>
      <c r="C34" s="88"/>
      <c r="D34" s="88"/>
      <c r="E34" s="88"/>
      <c r="F34" s="88"/>
      <c r="G34" s="88"/>
      <c r="H34" s="88"/>
      <c r="I34" s="88"/>
      <c r="J34" s="88"/>
      <c r="K34" s="88">
        <f t="shared" si="0"/>
        <v>0</v>
      </c>
      <c r="L34" s="88">
        <f t="shared" si="1"/>
        <v>0</v>
      </c>
    </row>
    <row r="35" spans="1:12">
      <c r="A35" s="88">
        <v>31</v>
      </c>
      <c r="B35" s="171">
        <v>45322</v>
      </c>
      <c r="C35" s="88">
        <v>70</v>
      </c>
      <c r="D35" s="88">
        <v>210</v>
      </c>
      <c r="E35" s="88">
        <v>40</v>
      </c>
      <c r="F35" s="88">
        <v>190</v>
      </c>
      <c r="G35" s="88">
        <v>17</v>
      </c>
      <c r="H35" s="88">
        <v>60</v>
      </c>
      <c r="I35" s="88"/>
      <c r="J35" s="88"/>
      <c r="K35" s="88">
        <f t="shared" si="0"/>
        <v>127</v>
      </c>
      <c r="L35" s="88">
        <f t="shared" si="1"/>
        <v>460</v>
      </c>
    </row>
    <row r="36" spans="1:12">
      <c r="A36" s="340" t="s">
        <v>6</v>
      </c>
      <c r="B36" s="340"/>
      <c r="C36" s="190">
        <f>SUM(C5:C34)</f>
        <v>838</v>
      </c>
      <c r="D36" s="190">
        <f t="shared" ref="D36:J36" si="2">SUM(D5:D34)</f>
        <v>2819</v>
      </c>
      <c r="E36" s="190">
        <f t="shared" si="2"/>
        <v>809</v>
      </c>
      <c r="F36" s="190">
        <f t="shared" si="2"/>
        <v>2536</v>
      </c>
      <c r="G36" s="190">
        <f t="shared" si="2"/>
        <v>252</v>
      </c>
      <c r="H36" s="190">
        <f t="shared" si="2"/>
        <v>1213</v>
      </c>
      <c r="I36" s="190">
        <f t="shared" si="2"/>
        <v>73</v>
      </c>
      <c r="J36" s="190">
        <f t="shared" si="2"/>
        <v>250</v>
      </c>
      <c r="K36" s="190">
        <f t="shared" ref="K36:L36" si="3">+K5+K6+K7+K8+K9+K10+K11+K12+K13+K14+K15+K16+K17+K18+K19+K20+K21+K22+K23+K24+K25+K26+K27+K28+K29+K30+K31+K32+K33+K34+K35</f>
        <v>2099</v>
      </c>
      <c r="L36" s="190">
        <f t="shared" si="3"/>
        <v>7278</v>
      </c>
    </row>
    <row r="37" spans="1:12">
      <c r="A37" s="101"/>
      <c r="B37" s="189" t="s">
        <v>9</v>
      </c>
      <c r="C37" s="192">
        <f>C36/31</f>
        <v>27.032258064516128</v>
      </c>
      <c r="D37" s="192">
        <f t="shared" ref="D37:K37" si="4">D36/31</f>
        <v>90.935483870967744</v>
      </c>
      <c r="E37" s="192">
        <f t="shared" si="4"/>
        <v>26.096774193548388</v>
      </c>
      <c r="F37" s="192">
        <f t="shared" si="4"/>
        <v>81.806451612903231</v>
      </c>
      <c r="G37" s="192">
        <f t="shared" si="4"/>
        <v>8.129032258064516</v>
      </c>
      <c r="H37" s="192">
        <f t="shared" si="4"/>
        <v>39.12903225806452</v>
      </c>
      <c r="I37" s="192">
        <f t="shared" si="4"/>
        <v>2.3548387096774195</v>
      </c>
      <c r="J37" s="192">
        <f t="shared" si="4"/>
        <v>8.064516129032258</v>
      </c>
      <c r="K37" s="192">
        <f t="shared" si="4"/>
        <v>67.709677419354833</v>
      </c>
      <c r="L37" s="192">
        <f>L36/31</f>
        <v>234.7741935483871</v>
      </c>
    </row>
  </sheetData>
  <mergeCells count="9">
    <mergeCell ref="A36:B36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16" bottom="0.27" header="0.16" footer="0.18"/>
  <pageSetup paperSize="9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>
  <dimension ref="A2:L35"/>
  <sheetViews>
    <sheetView workbookViewId="0">
      <selection activeCell="Q12" sqref="Q12"/>
    </sheetView>
  </sheetViews>
  <sheetFormatPr defaultRowHeight="15"/>
  <cols>
    <col min="2" max="2" width="10.85546875" customWidth="1"/>
  </cols>
  <sheetData>
    <row r="2" spans="1:12">
      <c r="A2" s="301" t="s">
        <v>941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171">
        <v>45323</v>
      </c>
      <c r="E5" s="88"/>
      <c r="F5" s="88"/>
      <c r="G5" s="88"/>
      <c r="H5" s="88"/>
      <c r="I5" s="88"/>
      <c r="J5" s="88"/>
      <c r="K5" s="88">
        <f>+C5+E5+G5+I5</f>
        <v>0</v>
      </c>
      <c r="L5" s="88">
        <f>+D5+F5+H5+J5</f>
        <v>0</v>
      </c>
    </row>
    <row r="6" spans="1:12">
      <c r="A6" s="88">
        <v>2</v>
      </c>
      <c r="B6" s="171">
        <v>45324</v>
      </c>
      <c r="C6" s="88"/>
      <c r="D6" s="88"/>
      <c r="E6" s="88"/>
      <c r="F6" s="88"/>
      <c r="G6" s="88"/>
      <c r="H6" s="88"/>
      <c r="I6" s="88"/>
      <c r="J6" s="88"/>
      <c r="K6" s="88">
        <f t="shared" ref="K6:K33" si="0">+C6+E6+G6+I6</f>
        <v>0</v>
      </c>
      <c r="L6" s="88">
        <f t="shared" ref="L6:L33" si="1">+D6+F6+H6+J6</f>
        <v>0</v>
      </c>
    </row>
    <row r="7" spans="1:12">
      <c r="A7" s="88">
        <v>3</v>
      </c>
      <c r="B7" s="171">
        <v>45325</v>
      </c>
      <c r="C7" s="88">
        <v>35</v>
      </c>
      <c r="D7" s="88">
        <v>107</v>
      </c>
      <c r="E7" s="88">
        <v>30</v>
      </c>
      <c r="F7" s="88">
        <v>92</v>
      </c>
      <c r="G7" s="88"/>
      <c r="H7" s="88"/>
      <c r="I7" s="88"/>
      <c r="J7" s="88"/>
      <c r="K7" s="88">
        <f t="shared" si="0"/>
        <v>65</v>
      </c>
      <c r="L7" s="88">
        <f t="shared" si="1"/>
        <v>199</v>
      </c>
    </row>
    <row r="8" spans="1:12">
      <c r="A8" s="88">
        <v>4</v>
      </c>
      <c r="B8" s="171">
        <v>45326</v>
      </c>
      <c r="C8" s="88">
        <v>284</v>
      </c>
      <c r="D8" s="88">
        <v>854</v>
      </c>
      <c r="E8" s="88">
        <v>200</v>
      </c>
      <c r="F8" s="88">
        <v>603</v>
      </c>
      <c r="G8" s="88">
        <v>27</v>
      </c>
      <c r="H8" s="88">
        <v>83</v>
      </c>
      <c r="I8" s="88">
        <v>20</v>
      </c>
      <c r="J8" s="88">
        <v>41</v>
      </c>
      <c r="K8" s="88">
        <f t="shared" si="0"/>
        <v>531</v>
      </c>
      <c r="L8" s="88">
        <f t="shared" si="1"/>
        <v>1581</v>
      </c>
    </row>
    <row r="9" spans="1:12">
      <c r="A9" s="88">
        <v>5</v>
      </c>
      <c r="B9" s="171">
        <v>45327</v>
      </c>
      <c r="C9" s="88"/>
      <c r="D9" s="88"/>
      <c r="E9" s="88"/>
      <c r="F9" s="88"/>
      <c r="G9" s="88"/>
      <c r="H9" s="88"/>
      <c r="I9" s="88"/>
      <c r="J9" s="88"/>
      <c r="K9" s="88">
        <f t="shared" si="0"/>
        <v>0</v>
      </c>
      <c r="L9" s="88">
        <f t="shared" si="1"/>
        <v>0</v>
      </c>
    </row>
    <row r="10" spans="1:12">
      <c r="A10" s="88">
        <v>6</v>
      </c>
      <c r="B10" s="171">
        <v>45328</v>
      </c>
      <c r="C10" s="88"/>
      <c r="D10" s="88"/>
      <c r="E10" s="88"/>
      <c r="F10" s="88"/>
      <c r="G10" s="88"/>
      <c r="H10" s="88"/>
      <c r="I10" s="88"/>
      <c r="J10" s="88"/>
      <c r="K10" s="88">
        <f t="shared" si="0"/>
        <v>0</v>
      </c>
      <c r="L10" s="88">
        <f t="shared" si="1"/>
        <v>0</v>
      </c>
    </row>
    <row r="11" spans="1:12">
      <c r="A11" s="88">
        <v>7</v>
      </c>
      <c r="B11" s="171">
        <v>45329</v>
      </c>
      <c r="C11" s="88">
        <v>80</v>
      </c>
      <c r="D11" s="88">
        <v>242</v>
      </c>
      <c r="E11" s="88">
        <v>70</v>
      </c>
      <c r="F11" s="183">
        <v>214</v>
      </c>
      <c r="G11" s="88"/>
      <c r="H11" s="88"/>
      <c r="I11" s="88"/>
      <c r="J11" s="88"/>
      <c r="K11" s="88">
        <f t="shared" si="0"/>
        <v>150</v>
      </c>
      <c r="L11" s="88">
        <f t="shared" si="1"/>
        <v>456</v>
      </c>
    </row>
    <row r="12" spans="1:12">
      <c r="A12" s="88">
        <v>8</v>
      </c>
      <c r="B12" s="171">
        <v>45330</v>
      </c>
      <c r="C12" s="88"/>
      <c r="D12" s="88"/>
      <c r="E12" s="88"/>
      <c r="F12" s="88"/>
      <c r="G12" s="88"/>
      <c r="H12" s="88"/>
      <c r="I12" s="88"/>
      <c r="J12" s="88"/>
      <c r="K12" s="88">
        <f t="shared" si="0"/>
        <v>0</v>
      </c>
      <c r="L12" s="88">
        <f t="shared" si="1"/>
        <v>0</v>
      </c>
    </row>
    <row r="13" spans="1:12">
      <c r="A13" s="88">
        <v>9</v>
      </c>
      <c r="B13" s="171">
        <v>45331</v>
      </c>
      <c r="C13" s="88"/>
      <c r="D13" s="88"/>
      <c r="E13" s="88"/>
      <c r="F13" s="88"/>
      <c r="G13" s="88"/>
      <c r="H13" s="88"/>
      <c r="I13" s="88"/>
      <c r="J13" s="88"/>
      <c r="K13" s="88">
        <f t="shared" si="0"/>
        <v>0</v>
      </c>
      <c r="L13" s="88">
        <f t="shared" si="1"/>
        <v>0</v>
      </c>
    </row>
    <row r="14" spans="1:12">
      <c r="A14" s="88">
        <v>10</v>
      </c>
      <c r="B14" s="171">
        <v>45332</v>
      </c>
      <c r="C14" s="88">
        <v>80</v>
      </c>
      <c r="D14" s="88">
        <v>240</v>
      </c>
      <c r="E14" s="88">
        <v>150</v>
      </c>
      <c r="F14" s="88">
        <v>450</v>
      </c>
      <c r="G14" s="88">
        <v>26</v>
      </c>
      <c r="H14" s="88">
        <v>130</v>
      </c>
      <c r="I14" s="88">
        <v>18</v>
      </c>
      <c r="J14" s="88">
        <v>54</v>
      </c>
      <c r="K14" s="88">
        <f t="shared" si="0"/>
        <v>274</v>
      </c>
      <c r="L14" s="88">
        <f t="shared" si="1"/>
        <v>874</v>
      </c>
    </row>
    <row r="15" spans="1:12">
      <c r="A15" s="88">
        <v>11</v>
      </c>
      <c r="B15" s="171">
        <v>45333</v>
      </c>
      <c r="C15" s="88"/>
      <c r="D15" s="88"/>
      <c r="E15" s="88"/>
      <c r="F15" s="142"/>
      <c r="G15" s="88"/>
      <c r="H15" s="88"/>
      <c r="I15" s="88"/>
      <c r="J15" s="88"/>
      <c r="K15" s="88">
        <f t="shared" si="0"/>
        <v>0</v>
      </c>
      <c r="L15" s="88">
        <f t="shared" si="1"/>
        <v>0</v>
      </c>
    </row>
    <row r="16" spans="1:12">
      <c r="A16" s="88">
        <v>12</v>
      </c>
      <c r="B16" s="171">
        <v>45334</v>
      </c>
      <c r="C16" s="88"/>
      <c r="D16" s="88"/>
      <c r="E16" s="88"/>
      <c r="F16" s="88"/>
      <c r="G16" s="88"/>
      <c r="H16" s="88"/>
      <c r="I16" s="88"/>
      <c r="J16" s="88"/>
      <c r="K16" s="88">
        <f t="shared" si="0"/>
        <v>0</v>
      </c>
      <c r="L16" s="88">
        <f t="shared" si="1"/>
        <v>0</v>
      </c>
    </row>
    <row r="17" spans="1:12">
      <c r="A17" s="88">
        <v>13</v>
      </c>
      <c r="B17" s="171">
        <v>45335</v>
      </c>
      <c r="C17" s="88"/>
      <c r="D17" s="88"/>
      <c r="E17" s="88"/>
      <c r="F17" s="88"/>
      <c r="G17" s="88"/>
      <c r="H17" s="88"/>
      <c r="I17" s="88"/>
      <c r="J17" s="88"/>
      <c r="K17" s="88">
        <f t="shared" si="0"/>
        <v>0</v>
      </c>
      <c r="L17" s="88">
        <f t="shared" si="1"/>
        <v>0</v>
      </c>
    </row>
    <row r="18" spans="1:12">
      <c r="A18" s="88">
        <v>14</v>
      </c>
      <c r="B18" s="171">
        <v>45336</v>
      </c>
      <c r="C18" s="88">
        <v>33</v>
      </c>
      <c r="D18" s="88">
        <v>116</v>
      </c>
      <c r="E18" s="88">
        <v>16</v>
      </c>
      <c r="F18" s="88">
        <v>50</v>
      </c>
      <c r="G18" s="88"/>
      <c r="H18" s="88"/>
      <c r="I18" s="88"/>
      <c r="J18" s="88"/>
      <c r="K18" s="88">
        <f t="shared" si="0"/>
        <v>49</v>
      </c>
      <c r="L18" s="88">
        <f t="shared" si="1"/>
        <v>166</v>
      </c>
    </row>
    <row r="19" spans="1:12">
      <c r="A19" s="194">
        <v>15</v>
      </c>
      <c r="B19" s="171">
        <v>45337</v>
      </c>
      <c r="C19" s="88"/>
      <c r="D19" s="88"/>
      <c r="E19" s="88"/>
      <c r="F19" s="88"/>
      <c r="G19" s="88"/>
      <c r="H19" s="88"/>
      <c r="I19" s="88"/>
      <c r="J19" s="88"/>
      <c r="K19" s="88">
        <f t="shared" si="0"/>
        <v>0</v>
      </c>
      <c r="L19" s="88">
        <f t="shared" si="1"/>
        <v>0</v>
      </c>
    </row>
    <row r="20" spans="1:12">
      <c r="A20" s="88">
        <v>16</v>
      </c>
      <c r="B20" s="171">
        <v>45338</v>
      </c>
      <c r="C20" s="88"/>
      <c r="D20" s="88"/>
      <c r="E20" s="88"/>
      <c r="F20" s="88"/>
      <c r="G20" s="88"/>
      <c r="H20" s="88"/>
      <c r="I20" s="88"/>
      <c r="J20" s="88"/>
      <c r="K20" s="88">
        <f t="shared" si="0"/>
        <v>0</v>
      </c>
      <c r="L20" s="88">
        <f t="shared" si="1"/>
        <v>0</v>
      </c>
    </row>
    <row r="21" spans="1:12">
      <c r="A21" s="88">
        <v>17</v>
      </c>
      <c r="B21" s="171">
        <v>45339</v>
      </c>
      <c r="C21" s="88"/>
      <c r="D21" s="88"/>
      <c r="E21" s="88"/>
      <c r="F21" s="88"/>
      <c r="G21" s="88"/>
      <c r="H21" s="88"/>
      <c r="I21" s="88"/>
      <c r="J21" s="88"/>
      <c r="K21" s="88">
        <f t="shared" si="0"/>
        <v>0</v>
      </c>
      <c r="L21" s="88">
        <f t="shared" si="1"/>
        <v>0</v>
      </c>
    </row>
    <row r="22" spans="1:12">
      <c r="A22" s="88">
        <v>18</v>
      </c>
      <c r="B22" s="171">
        <v>45340</v>
      </c>
      <c r="E22" s="88"/>
      <c r="F22" s="88"/>
      <c r="G22" s="88"/>
      <c r="H22" s="88"/>
      <c r="I22" s="88"/>
      <c r="J22" s="88"/>
      <c r="K22" s="88">
        <f t="shared" si="0"/>
        <v>0</v>
      </c>
      <c r="L22" s="88">
        <f t="shared" si="1"/>
        <v>0</v>
      </c>
    </row>
    <row r="23" spans="1:12">
      <c r="A23" s="88">
        <v>19</v>
      </c>
      <c r="B23" s="171">
        <v>45341</v>
      </c>
      <c r="C23" s="88">
        <v>182</v>
      </c>
      <c r="D23" s="88">
        <v>546</v>
      </c>
      <c r="E23" s="88">
        <v>142</v>
      </c>
      <c r="F23" s="88">
        <v>568</v>
      </c>
      <c r="G23" s="88">
        <v>37</v>
      </c>
      <c r="H23" s="88">
        <v>111</v>
      </c>
      <c r="I23" s="88"/>
      <c r="J23" s="88"/>
      <c r="K23" s="88">
        <f t="shared" si="0"/>
        <v>361</v>
      </c>
      <c r="L23" s="88">
        <f t="shared" si="1"/>
        <v>1225</v>
      </c>
    </row>
    <row r="24" spans="1:12">
      <c r="A24" s="88">
        <v>20</v>
      </c>
      <c r="B24" s="171">
        <v>45342</v>
      </c>
      <c r="C24" s="88"/>
      <c r="D24" s="88"/>
      <c r="E24" s="88"/>
      <c r="F24" s="88"/>
      <c r="G24" s="88"/>
      <c r="H24" s="88"/>
      <c r="I24" s="88"/>
      <c r="J24" s="88"/>
      <c r="K24" s="88">
        <f t="shared" si="0"/>
        <v>0</v>
      </c>
      <c r="L24" s="88">
        <f t="shared" si="1"/>
        <v>0</v>
      </c>
    </row>
    <row r="25" spans="1:12">
      <c r="A25" s="88">
        <v>21</v>
      </c>
      <c r="B25" s="171">
        <v>45343</v>
      </c>
      <c r="C25" s="88">
        <v>113</v>
      </c>
      <c r="D25" s="88">
        <v>452</v>
      </c>
      <c r="E25" s="88">
        <v>96</v>
      </c>
      <c r="F25" s="88">
        <v>288</v>
      </c>
      <c r="G25" s="88">
        <v>2</v>
      </c>
      <c r="H25" s="88">
        <v>24</v>
      </c>
      <c r="I25" s="88"/>
      <c r="J25" s="88"/>
      <c r="K25" s="88">
        <f t="shared" si="0"/>
        <v>211</v>
      </c>
      <c r="L25" s="88">
        <f t="shared" si="1"/>
        <v>764</v>
      </c>
    </row>
    <row r="26" spans="1:12">
      <c r="A26" s="88">
        <v>22</v>
      </c>
      <c r="B26" s="171">
        <v>45344</v>
      </c>
      <c r="C26" s="88"/>
      <c r="D26" s="88"/>
      <c r="E26" s="88"/>
      <c r="F26" s="88"/>
      <c r="G26" s="88"/>
      <c r="H26" s="88"/>
      <c r="I26" s="88"/>
      <c r="J26" s="88"/>
      <c r="K26" s="88">
        <f t="shared" si="0"/>
        <v>0</v>
      </c>
      <c r="L26" s="88">
        <f t="shared" si="1"/>
        <v>0</v>
      </c>
    </row>
    <row r="27" spans="1:12">
      <c r="A27" s="88">
        <v>23</v>
      </c>
      <c r="B27" s="171">
        <v>45345</v>
      </c>
      <c r="C27" s="88"/>
      <c r="D27" s="88"/>
      <c r="E27" s="88"/>
      <c r="F27" s="88"/>
      <c r="G27" s="88"/>
      <c r="H27" s="88"/>
      <c r="I27" s="88"/>
      <c r="J27" s="88"/>
      <c r="K27" s="88">
        <f t="shared" si="0"/>
        <v>0</v>
      </c>
      <c r="L27" s="88">
        <f t="shared" si="1"/>
        <v>0</v>
      </c>
    </row>
    <row r="28" spans="1:12">
      <c r="A28" s="88">
        <v>24</v>
      </c>
      <c r="B28" s="171">
        <v>45346</v>
      </c>
      <c r="C28" s="88"/>
      <c r="D28" s="88"/>
      <c r="E28" s="88"/>
      <c r="F28" s="88"/>
      <c r="G28" s="88"/>
      <c r="H28" s="88"/>
      <c r="I28" s="88"/>
      <c r="J28" s="88"/>
      <c r="K28" s="88">
        <f t="shared" si="0"/>
        <v>0</v>
      </c>
      <c r="L28" s="88">
        <f t="shared" si="1"/>
        <v>0</v>
      </c>
    </row>
    <row r="29" spans="1:12">
      <c r="A29" s="194">
        <v>25</v>
      </c>
      <c r="B29" s="171">
        <v>45347</v>
      </c>
      <c r="C29" s="88"/>
      <c r="D29" s="88"/>
      <c r="E29" s="88"/>
      <c r="F29" s="88"/>
      <c r="G29" s="88"/>
      <c r="H29" s="88"/>
      <c r="I29" s="88"/>
      <c r="J29" s="88"/>
      <c r="K29" s="88">
        <f t="shared" si="0"/>
        <v>0</v>
      </c>
      <c r="L29" s="88">
        <f t="shared" si="1"/>
        <v>0</v>
      </c>
    </row>
    <row r="30" spans="1:12">
      <c r="A30" s="88">
        <v>26</v>
      </c>
      <c r="B30" s="171">
        <v>45348</v>
      </c>
      <c r="C30" s="88"/>
      <c r="D30" s="88"/>
      <c r="E30" s="88"/>
      <c r="F30" s="196"/>
      <c r="G30" s="88"/>
      <c r="H30" s="88"/>
      <c r="I30" s="88"/>
      <c r="J30" s="88"/>
      <c r="K30" s="88">
        <f t="shared" si="0"/>
        <v>0</v>
      </c>
      <c r="L30" s="88">
        <f t="shared" si="1"/>
        <v>0</v>
      </c>
    </row>
    <row r="31" spans="1:12">
      <c r="A31" s="88">
        <v>27</v>
      </c>
      <c r="B31" s="171">
        <v>45349</v>
      </c>
      <c r="C31" s="88">
        <v>150</v>
      </c>
      <c r="D31" s="88">
        <v>450</v>
      </c>
      <c r="E31" s="88">
        <v>120</v>
      </c>
      <c r="F31" s="88">
        <v>360</v>
      </c>
      <c r="G31" s="88"/>
      <c r="H31" s="88"/>
      <c r="I31" s="88"/>
      <c r="J31" s="88"/>
      <c r="K31" s="88">
        <f t="shared" si="0"/>
        <v>270</v>
      </c>
      <c r="L31" s="88">
        <f t="shared" si="1"/>
        <v>810</v>
      </c>
    </row>
    <row r="32" spans="1:12">
      <c r="A32" s="88">
        <v>28</v>
      </c>
      <c r="B32" s="171">
        <v>45350</v>
      </c>
      <c r="C32" s="88">
        <v>264</v>
      </c>
      <c r="D32" s="88">
        <v>718</v>
      </c>
      <c r="E32" s="88">
        <v>223</v>
      </c>
      <c r="F32" s="88">
        <v>437</v>
      </c>
      <c r="G32" s="88">
        <v>10</v>
      </c>
      <c r="H32" s="88">
        <v>45</v>
      </c>
      <c r="I32" s="88"/>
      <c r="J32" s="88"/>
      <c r="K32" s="88">
        <f t="shared" si="0"/>
        <v>497</v>
      </c>
      <c r="L32" s="88">
        <f t="shared" si="1"/>
        <v>1200</v>
      </c>
    </row>
    <row r="33" spans="1:12">
      <c r="A33" s="194">
        <v>29</v>
      </c>
      <c r="B33" s="171">
        <v>45351</v>
      </c>
      <c r="C33" s="88"/>
      <c r="D33" s="88"/>
      <c r="E33" s="88"/>
      <c r="F33" s="88"/>
      <c r="G33" s="88"/>
      <c r="H33" s="88"/>
      <c r="I33" s="88"/>
      <c r="J33" s="183"/>
      <c r="K33" s="88">
        <f t="shared" si="0"/>
        <v>0</v>
      </c>
      <c r="L33" s="88">
        <f t="shared" si="1"/>
        <v>0</v>
      </c>
    </row>
    <row r="34" spans="1:12">
      <c r="A34" s="340" t="s">
        <v>6</v>
      </c>
      <c r="B34" s="340"/>
      <c r="C34" s="190">
        <f>+C5+C6+C7+C8+C9+C10+C11+C12+C13+C14+C15+C16+C17+C18+C19+C20+C21+C22+C23+C24+C25+C26+C27+C28+C29+C30+C31+C32+C33</f>
        <v>1221</v>
      </c>
      <c r="D34" s="190">
        <f t="shared" ref="D34:J34" si="2">+D5+D6+D7+D8+D9+D10+D11+D12+D13+D14+D15+D16+D17+D18+D19+D20+D21+D22+D23+D24+D25+D26+D27+D28+D29+D30+D31+D32+D33</f>
        <v>3725</v>
      </c>
      <c r="E34" s="190">
        <f t="shared" si="2"/>
        <v>1047</v>
      </c>
      <c r="F34" s="190">
        <f t="shared" si="2"/>
        <v>3062</v>
      </c>
      <c r="G34" s="190">
        <f t="shared" si="2"/>
        <v>102</v>
      </c>
      <c r="H34" s="190">
        <f t="shared" si="2"/>
        <v>393</v>
      </c>
      <c r="I34" s="190">
        <f t="shared" si="2"/>
        <v>38</v>
      </c>
      <c r="J34" s="190">
        <f t="shared" si="2"/>
        <v>95</v>
      </c>
      <c r="K34" s="190">
        <f>+K5+K6+K7+K8+K9+K10+K11+K12+K13+K14+K15+K16+K17+K18+K19+K20+K21+K22+K23+K24+K25+K26+K27+K28+K29+K30+K31+K32+K33</f>
        <v>2408</v>
      </c>
      <c r="L34" s="190">
        <f>+L5+L6+L7+L8+L9+L10+L11+L12+L13+L14+L15+L16+L17+L18+L19+L20+L21+L22+L23+L24+L25+L26+L27+L28+L29+L30+L31+L32+L33</f>
        <v>7275</v>
      </c>
    </row>
    <row r="35" spans="1:12">
      <c r="A35" s="101"/>
      <c r="B35" s="189" t="s">
        <v>9</v>
      </c>
      <c r="C35" s="195">
        <f>C34/29</f>
        <v>42.103448275862071</v>
      </c>
      <c r="D35" s="195">
        <f t="shared" ref="D35:L35" si="3">D34/29</f>
        <v>128.44827586206895</v>
      </c>
      <c r="E35" s="195">
        <f t="shared" si="3"/>
        <v>36.103448275862071</v>
      </c>
      <c r="F35" s="195">
        <f t="shared" si="3"/>
        <v>105.58620689655173</v>
      </c>
      <c r="G35" s="195">
        <f t="shared" si="3"/>
        <v>3.5172413793103448</v>
      </c>
      <c r="H35" s="195">
        <f t="shared" si="3"/>
        <v>13.551724137931034</v>
      </c>
      <c r="I35" s="195">
        <f t="shared" si="3"/>
        <v>1.3103448275862069</v>
      </c>
      <c r="J35" s="195">
        <f t="shared" si="3"/>
        <v>3.2758620689655173</v>
      </c>
      <c r="K35" s="195">
        <f t="shared" si="3"/>
        <v>83.034482758620683</v>
      </c>
      <c r="L35" s="195">
        <f t="shared" si="3"/>
        <v>250.86206896551724</v>
      </c>
    </row>
  </sheetData>
  <mergeCells count="9">
    <mergeCell ref="A34:B34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16" bottom="0.27" header="0.16" footer="0.18"/>
  <pageSetup paperSize="9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>
  <dimension ref="A2:L37"/>
  <sheetViews>
    <sheetView workbookViewId="0">
      <selection activeCell="B37" sqref="B37"/>
    </sheetView>
  </sheetViews>
  <sheetFormatPr defaultRowHeight="15"/>
  <cols>
    <col min="2" max="2" width="10.85546875" customWidth="1"/>
  </cols>
  <sheetData>
    <row r="2" spans="1:12">
      <c r="A2" s="301" t="s">
        <v>942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06" t="s">
        <v>2</v>
      </c>
      <c r="D3" s="306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74</v>
      </c>
      <c r="L3" s="314"/>
    </row>
    <row r="4" spans="1:12">
      <c r="A4" s="305"/>
      <c r="B4" s="305"/>
      <c r="C4" s="120" t="s">
        <v>7</v>
      </c>
      <c r="D4" s="120" t="s">
        <v>8</v>
      </c>
      <c r="E4" s="121" t="s">
        <v>7</v>
      </c>
      <c r="F4" s="121" t="s">
        <v>8</v>
      </c>
      <c r="G4" s="122" t="s">
        <v>7</v>
      </c>
      <c r="H4" s="122" t="s">
        <v>8</v>
      </c>
      <c r="I4" s="123" t="s">
        <v>7</v>
      </c>
      <c r="J4" s="123" t="s">
        <v>8</v>
      </c>
      <c r="K4" s="124" t="s">
        <v>7</v>
      </c>
      <c r="L4" s="124" t="s">
        <v>8</v>
      </c>
    </row>
    <row r="5" spans="1:12">
      <c r="A5" s="88">
        <v>1</v>
      </c>
      <c r="B5" s="171">
        <v>45352</v>
      </c>
      <c r="E5" s="88"/>
      <c r="F5" s="88"/>
      <c r="G5" s="88"/>
      <c r="H5" s="88"/>
      <c r="I5" s="88"/>
      <c r="J5" s="88"/>
      <c r="K5" s="88">
        <f>+C5+E5+G5+I5</f>
        <v>0</v>
      </c>
      <c r="L5" s="88">
        <f>+D5+F5+H5+J5</f>
        <v>0</v>
      </c>
    </row>
    <row r="6" spans="1:12">
      <c r="A6" s="88">
        <v>2</v>
      </c>
      <c r="B6" s="171">
        <v>45353</v>
      </c>
      <c r="C6" s="88">
        <v>131</v>
      </c>
      <c r="D6" s="88">
        <v>421</v>
      </c>
      <c r="E6" s="88">
        <v>360</v>
      </c>
      <c r="F6" s="88">
        <v>117</v>
      </c>
      <c r="G6" s="88">
        <v>36</v>
      </c>
      <c r="H6" s="88">
        <v>10</v>
      </c>
      <c r="I6" s="88">
        <v>6</v>
      </c>
      <c r="J6" s="88">
        <v>3</v>
      </c>
      <c r="K6" s="88">
        <f t="shared" ref="K6:L33" si="0">+C6+E6+G6+I6</f>
        <v>533</v>
      </c>
      <c r="L6" s="88">
        <f t="shared" si="0"/>
        <v>551</v>
      </c>
    </row>
    <row r="7" spans="1:12">
      <c r="A7" s="88">
        <v>3</v>
      </c>
      <c r="B7" s="171">
        <v>45354</v>
      </c>
      <c r="C7" s="88">
        <v>30</v>
      </c>
      <c r="D7" s="88">
        <v>120</v>
      </c>
      <c r="E7" s="142">
        <v>40</v>
      </c>
      <c r="F7" s="88">
        <v>120</v>
      </c>
      <c r="G7" s="88">
        <v>10</v>
      </c>
      <c r="H7" s="88">
        <v>45</v>
      </c>
      <c r="I7" s="88"/>
      <c r="J7" s="88"/>
      <c r="K7" s="88">
        <f>+C7+F6+G7+I7</f>
        <v>157</v>
      </c>
      <c r="L7" s="88">
        <f t="shared" si="0"/>
        <v>285</v>
      </c>
    </row>
    <row r="8" spans="1:12">
      <c r="A8" s="88">
        <v>4</v>
      </c>
      <c r="B8" s="171">
        <v>45355</v>
      </c>
      <c r="C8" s="88"/>
      <c r="D8" s="88"/>
      <c r="E8" s="88"/>
      <c r="F8" s="88"/>
      <c r="G8" s="88"/>
      <c r="H8" s="88"/>
      <c r="I8" s="88"/>
      <c r="J8" s="88"/>
      <c r="K8" s="88">
        <f t="shared" si="0"/>
        <v>0</v>
      </c>
      <c r="L8" s="88">
        <f t="shared" si="0"/>
        <v>0</v>
      </c>
    </row>
    <row r="9" spans="1:12">
      <c r="A9" s="88">
        <v>5</v>
      </c>
      <c r="B9" s="171">
        <v>45356</v>
      </c>
      <c r="C9" s="88"/>
      <c r="D9" s="88"/>
      <c r="E9" s="88"/>
      <c r="F9" s="88"/>
      <c r="G9" s="88"/>
      <c r="H9" s="88"/>
      <c r="I9" s="88"/>
      <c r="J9" s="88"/>
      <c r="K9" s="88">
        <f t="shared" si="0"/>
        <v>0</v>
      </c>
      <c r="L9" s="88">
        <f t="shared" si="0"/>
        <v>0</v>
      </c>
    </row>
    <row r="10" spans="1:12">
      <c r="A10" s="88">
        <v>6</v>
      </c>
      <c r="B10" s="171">
        <v>45357</v>
      </c>
      <c r="C10" s="88">
        <v>97</v>
      </c>
      <c r="D10" s="88">
        <v>342</v>
      </c>
      <c r="E10" s="88">
        <v>82</v>
      </c>
      <c r="F10" s="88">
        <v>246</v>
      </c>
      <c r="G10" s="88">
        <v>20</v>
      </c>
      <c r="H10" s="88">
        <v>100</v>
      </c>
      <c r="I10" s="88">
        <v>8</v>
      </c>
      <c r="J10" s="88">
        <v>17</v>
      </c>
      <c r="K10" s="88">
        <f t="shared" si="0"/>
        <v>207</v>
      </c>
      <c r="L10" s="88">
        <f t="shared" si="0"/>
        <v>705</v>
      </c>
    </row>
    <row r="11" spans="1:12">
      <c r="A11" s="88">
        <v>7</v>
      </c>
      <c r="B11" s="171">
        <v>45358</v>
      </c>
      <c r="C11" s="88"/>
      <c r="D11" s="88"/>
      <c r="E11" s="88"/>
      <c r="F11" s="183"/>
      <c r="G11" s="88"/>
      <c r="H11" s="88"/>
      <c r="I11" s="88"/>
      <c r="J11" s="88"/>
      <c r="K11" s="88">
        <f t="shared" si="0"/>
        <v>0</v>
      </c>
      <c r="L11" s="88">
        <f t="shared" si="0"/>
        <v>0</v>
      </c>
    </row>
    <row r="12" spans="1:12">
      <c r="A12" s="88">
        <v>8</v>
      </c>
      <c r="B12" s="171">
        <v>45359</v>
      </c>
      <c r="C12" s="88"/>
      <c r="D12" s="88"/>
      <c r="E12" s="88"/>
      <c r="F12" s="88"/>
      <c r="G12" s="88"/>
      <c r="H12" s="88"/>
      <c r="I12" s="88"/>
      <c r="J12" s="88"/>
      <c r="K12" s="88">
        <f t="shared" si="0"/>
        <v>0</v>
      </c>
      <c r="L12" s="88">
        <f t="shared" si="0"/>
        <v>0</v>
      </c>
    </row>
    <row r="13" spans="1:12">
      <c r="A13" s="88">
        <v>9</v>
      </c>
      <c r="B13" s="171">
        <v>45360</v>
      </c>
      <c r="C13" s="88">
        <v>141</v>
      </c>
      <c r="D13" s="88">
        <v>425</v>
      </c>
      <c r="E13" s="88">
        <v>137</v>
      </c>
      <c r="F13" s="88">
        <v>415</v>
      </c>
      <c r="G13" s="88"/>
      <c r="H13" s="88"/>
      <c r="I13" s="88"/>
      <c r="J13" s="88"/>
      <c r="K13" s="88">
        <f t="shared" si="0"/>
        <v>278</v>
      </c>
      <c r="L13" s="88">
        <f t="shared" si="0"/>
        <v>840</v>
      </c>
    </row>
    <row r="14" spans="1:12">
      <c r="A14" s="88">
        <v>10</v>
      </c>
      <c r="B14" s="171">
        <v>45361</v>
      </c>
      <c r="C14" s="88">
        <f>70+18</f>
        <v>88</v>
      </c>
      <c r="D14" s="88">
        <f>212+57</f>
        <v>269</v>
      </c>
      <c r="E14" s="88">
        <f>60+21</f>
        <v>81</v>
      </c>
      <c r="F14" s="88">
        <f>183+66</f>
        <v>249</v>
      </c>
      <c r="G14" s="88"/>
      <c r="H14" s="88"/>
      <c r="I14" s="88"/>
      <c r="J14" s="88"/>
      <c r="K14" s="88">
        <f t="shared" si="0"/>
        <v>169</v>
      </c>
      <c r="L14" s="88">
        <f t="shared" si="0"/>
        <v>518</v>
      </c>
    </row>
    <row r="15" spans="1:12">
      <c r="A15" s="88">
        <v>11</v>
      </c>
      <c r="B15" s="171">
        <v>45362</v>
      </c>
      <c r="C15" s="88"/>
      <c r="D15" s="88"/>
      <c r="E15" s="88"/>
      <c r="F15" s="142"/>
      <c r="G15" s="88"/>
      <c r="H15" s="88"/>
      <c r="I15" s="88"/>
      <c r="J15" s="88"/>
      <c r="K15" s="88">
        <f t="shared" si="0"/>
        <v>0</v>
      </c>
      <c r="L15" s="88">
        <f t="shared" si="0"/>
        <v>0</v>
      </c>
    </row>
    <row r="16" spans="1:12">
      <c r="A16" s="88">
        <v>12</v>
      </c>
      <c r="B16" s="171">
        <v>45363</v>
      </c>
      <c r="C16" s="88">
        <v>30</v>
      </c>
      <c r="D16" s="88">
        <v>90</v>
      </c>
      <c r="E16" s="88">
        <v>35</v>
      </c>
      <c r="F16" s="88">
        <v>105</v>
      </c>
      <c r="G16" s="88">
        <v>12</v>
      </c>
      <c r="H16" s="88">
        <v>50</v>
      </c>
      <c r="I16" s="88">
        <v>17</v>
      </c>
      <c r="J16" s="88">
        <v>40</v>
      </c>
      <c r="K16" s="88">
        <f t="shared" si="0"/>
        <v>94</v>
      </c>
      <c r="L16" s="88">
        <f t="shared" si="0"/>
        <v>285</v>
      </c>
    </row>
    <row r="17" spans="1:12">
      <c r="A17" s="88">
        <v>13</v>
      </c>
      <c r="B17" s="171">
        <v>45364</v>
      </c>
      <c r="C17" s="88"/>
      <c r="D17" s="88"/>
      <c r="E17" s="88"/>
      <c r="F17" s="88"/>
      <c r="G17" s="88"/>
      <c r="H17" s="88"/>
      <c r="I17" s="88"/>
      <c r="J17" s="88"/>
      <c r="K17" s="88">
        <f t="shared" si="0"/>
        <v>0</v>
      </c>
      <c r="L17" s="88">
        <f t="shared" si="0"/>
        <v>0</v>
      </c>
    </row>
    <row r="18" spans="1:12">
      <c r="A18" s="88">
        <v>14</v>
      </c>
      <c r="B18" s="171">
        <v>45365</v>
      </c>
      <c r="C18" s="88">
        <v>43</v>
      </c>
      <c r="D18" s="88">
        <v>129</v>
      </c>
      <c r="E18" s="88">
        <v>51</v>
      </c>
      <c r="F18" s="88">
        <v>204</v>
      </c>
      <c r="G18" s="88">
        <v>8</v>
      </c>
      <c r="H18" s="88">
        <v>24</v>
      </c>
      <c r="I18" s="88">
        <v>8</v>
      </c>
      <c r="J18" s="88">
        <v>106</v>
      </c>
      <c r="K18" s="88">
        <f t="shared" si="0"/>
        <v>110</v>
      </c>
      <c r="L18" s="88">
        <f t="shared" si="0"/>
        <v>463</v>
      </c>
    </row>
    <row r="19" spans="1:12">
      <c r="A19" s="197">
        <v>15</v>
      </c>
      <c r="B19" s="171">
        <v>45366</v>
      </c>
      <c r="C19" s="88"/>
      <c r="D19" s="88"/>
      <c r="E19" s="88"/>
      <c r="F19" s="88"/>
      <c r="G19" s="88"/>
      <c r="H19" s="88"/>
      <c r="I19" s="88"/>
      <c r="J19" s="88"/>
      <c r="K19" s="88">
        <f t="shared" si="0"/>
        <v>0</v>
      </c>
      <c r="L19" s="88">
        <f t="shared" si="0"/>
        <v>0</v>
      </c>
    </row>
    <row r="20" spans="1:12">
      <c r="A20" s="88">
        <v>16</v>
      </c>
      <c r="B20" s="171">
        <v>45367</v>
      </c>
      <c r="C20" s="88">
        <v>144</v>
      </c>
      <c r="D20" s="88">
        <v>432</v>
      </c>
      <c r="E20" s="88">
        <v>87</v>
      </c>
      <c r="F20" s="88">
        <v>261</v>
      </c>
      <c r="G20" s="88"/>
      <c r="H20" s="88"/>
      <c r="I20" s="88"/>
      <c r="J20" s="88"/>
      <c r="K20" s="88">
        <f t="shared" ref="K20" si="1">+C20+E20+G20+I20</f>
        <v>231</v>
      </c>
      <c r="L20" s="88">
        <f t="shared" ref="L20" si="2">+D20+F20+H20+J20</f>
        <v>693</v>
      </c>
    </row>
    <row r="21" spans="1:12">
      <c r="A21" s="88">
        <v>17</v>
      </c>
      <c r="B21" s="171">
        <v>45368</v>
      </c>
      <c r="C21" s="88"/>
      <c r="D21" s="88"/>
      <c r="E21" s="88"/>
      <c r="F21" s="88"/>
      <c r="G21" s="88"/>
      <c r="H21" s="88"/>
      <c r="I21" s="88"/>
      <c r="J21" s="88"/>
      <c r="K21" s="88">
        <f>+C20+E20+G21+I21</f>
        <v>231</v>
      </c>
      <c r="L21" s="88">
        <f>+D20+F20+H21+J21</f>
        <v>693</v>
      </c>
    </row>
    <row r="22" spans="1:12">
      <c r="A22" s="88">
        <v>18</v>
      </c>
      <c r="B22" s="171">
        <v>45369</v>
      </c>
      <c r="C22" s="88">
        <v>28</v>
      </c>
      <c r="D22">
        <v>84</v>
      </c>
      <c r="E22" s="88">
        <v>32</v>
      </c>
      <c r="F22" s="88">
        <v>128</v>
      </c>
      <c r="G22" s="88">
        <v>4</v>
      </c>
      <c r="H22" s="88">
        <v>30</v>
      </c>
      <c r="I22" s="88">
        <v>4</v>
      </c>
      <c r="J22" s="88">
        <v>15</v>
      </c>
      <c r="K22" s="88">
        <f t="shared" si="0"/>
        <v>68</v>
      </c>
      <c r="L22" s="88">
        <f t="shared" si="0"/>
        <v>257</v>
      </c>
    </row>
    <row r="23" spans="1:12">
      <c r="A23" s="88">
        <v>19</v>
      </c>
      <c r="B23" s="171">
        <v>45370</v>
      </c>
      <c r="C23" s="88">
        <v>33</v>
      </c>
      <c r="D23" s="88">
        <v>105</v>
      </c>
      <c r="E23" s="88">
        <v>57</v>
      </c>
      <c r="F23" s="88">
        <v>175</v>
      </c>
      <c r="G23" s="88"/>
      <c r="H23" s="88"/>
      <c r="I23" s="88"/>
      <c r="J23" s="88"/>
      <c r="K23" s="88">
        <f t="shared" si="0"/>
        <v>90</v>
      </c>
      <c r="L23" s="88">
        <f t="shared" si="0"/>
        <v>280</v>
      </c>
    </row>
    <row r="24" spans="1:12">
      <c r="A24" s="88">
        <v>20</v>
      </c>
      <c r="B24" s="171">
        <v>45371</v>
      </c>
      <c r="C24" s="88"/>
      <c r="D24" s="88"/>
      <c r="E24" s="88"/>
      <c r="F24" s="88"/>
      <c r="G24" s="88"/>
      <c r="H24" s="88"/>
      <c r="I24" s="88"/>
      <c r="J24" s="88"/>
      <c r="K24" s="88">
        <f t="shared" si="0"/>
        <v>0</v>
      </c>
      <c r="L24" s="88">
        <f t="shared" si="0"/>
        <v>0</v>
      </c>
    </row>
    <row r="25" spans="1:12">
      <c r="A25" s="88">
        <v>21</v>
      </c>
      <c r="B25" s="171">
        <v>45372</v>
      </c>
      <c r="C25" s="88">
        <v>64</v>
      </c>
      <c r="D25" s="88">
        <v>224</v>
      </c>
      <c r="E25" s="88">
        <v>33</v>
      </c>
      <c r="F25" s="88">
        <v>99</v>
      </c>
      <c r="G25" s="88"/>
      <c r="H25" s="88"/>
      <c r="I25" s="88"/>
      <c r="J25" s="88"/>
      <c r="K25" s="88">
        <f t="shared" si="0"/>
        <v>97</v>
      </c>
      <c r="L25" s="88">
        <f t="shared" si="0"/>
        <v>323</v>
      </c>
    </row>
    <row r="26" spans="1:12">
      <c r="A26" s="88">
        <v>22</v>
      </c>
      <c r="B26" s="171">
        <v>45373</v>
      </c>
      <c r="C26" s="88">
        <v>100</v>
      </c>
      <c r="D26" s="88">
        <v>309</v>
      </c>
      <c r="E26" s="88">
        <v>110</v>
      </c>
      <c r="F26" s="88">
        <v>335</v>
      </c>
      <c r="G26" s="88">
        <v>25</v>
      </c>
      <c r="H26" s="88">
        <v>85</v>
      </c>
      <c r="I26" s="88"/>
      <c r="J26" s="88"/>
      <c r="K26" s="88">
        <f t="shared" si="0"/>
        <v>235</v>
      </c>
      <c r="L26" s="88">
        <f t="shared" si="0"/>
        <v>729</v>
      </c>
    </row>
    <row r="27" spans="1:12">
      <c r="A27" s="88">
        <v>23</v>
      </c>
      <c r="B27" s="171">
        <v>45374</v>
      </c>
      <c r="C27" s="88">
        <v>197</v>
      </c>
      <c r="D27" s="88">
        <v>595</v>
      </c>
      <c r="E27" s="88">
        <v>84</v>
      </c>
      <c r="F27" s="88">
        <v>255</v>
      </c>
      <c r="G27" s="88">
        <v>9</v>
      </c>
      <c r="H27" s="88">
        <v>35</v>
      </c>
      <c r="I27" s="88"/>
      <c r="J27" s="88"/>
      <c r="K27" s="88">
        <f t="shared" si="0"/>
        <v>290</v>
      </c>
      <c r="L27" s="88">
        <f t="shared" si="0"/>
        <v>885</v>
      </c>
    </row>
    <row r="28" spans="1:12">
      <c r="A28" s="88">
        <v>24</v>
      </c>
      <c r="B28" s="171">
        <v>45375</v>
      </c>
      <c r="C28" s="88">
        <v>32</v>
      </c>
      <c r="D28" s="88">
        <v>140</v>
      </c>
      <c r="E28" s="88">
        <v>27</v>
      </c>
      <c r="F28" s="88">
        <v>82</v>
      </c>
      <c r="G28" s="88">
        <v>5</v>
      </c>
      <c r="H28" s="88">
        <v>15</v>
      </c>
      <c r="I28" s="88"/>
      <c r="J28" s="88"/>
      <c r="K28" s="88">
        <f t="shared" si="0"/>
        <v>64</v>
      </c>
      <c r="L28" s="88">
        <f t="shared" si="0"/>
        <v>237</v>
      </c>
    </row>
    <row r="29" spans="1:12">
      <c r="A29" s="197">
        <v>25</v>
      </c>
      <c r="B29" s="171">
        <v>45376</v>
      </c>
      <c r="C29" s="88"/>
      <c r="D29" s="88"/>
      <c r="E29" s="88"/>
      <c r="F29" s="88"/>
      <c r="G29" s="88"/>
      <c r="H29" s="88"/>
      <c r="I29" s="88"/>
      <c r="J29" s="88"/>
      <c r="K29" s="88">
        <f t="shared" si="0"/>
        <v>0</v>
      </c>
      <c r="L29" s="88">
        <f t="shared" si="0"/>
        <v>0</v>
      </c>
    </row>
    <row r="30" spans="1:12">
      <c r="A30" s="88">
        <v>26</v>
      </c>
      <c r="B30" s="171">
        <v>45377</v>
      </c>
      <c r="C30" s="88"/>
      <c r="D30" s="88"/>
      <c r="E30" s="88"/>
      <c r="F30" s="199"/>
      <c r="G30" s="88"/>
      <c r="H30" s="88"/>
      <c r="I30" s="88"/>
      <c r="J30" s="88"/>
      <c r="K30" s="88">
        <f t="shared" si="0"/>
        <v>0</v>
      </c>
      <c r="L30" s="88">
        <f t="shared" si="0"/>
        <v>0</v>
      </c>
    </row>
    <row r="31" spans="1:12">
      <c r="A31" s="88">
        <v>27</v>
      </c>
      <c r="B31" s="171">
        <v>45378</v>
      </c>
      <c r="C31" s="88"/>
      <c r="D31" s="88"/>
      <c r="E31" s="88"/>
      <c r="F31" s="88"/>
      <c r="G31" s="88"/>
      <c r="H31" s="88"/>
      <c r="I31" s="88"/>
      <c r="J31" s="88"/>
      <c r="K31" s="88">
        <f t="shared" si="0"/>
        <v>0</v>
      </c>
      <c r="L31" s="88">
        <f t="shared" si="0"/>
        <v>0</v>
      </c>
    </row>
    <row r="32" spans="1:12">
      <c r="A32" s="88">
        <v>28</v>
      </c>
      <c r="B32" s="171">
        <v>45379</v>
      </c>
      <c r="C32" s="88"/>
      <c r="D32" s="88"/>
      <c r="E32" s="88"/>
      <c r="F32" s="88"/>
      <c r="G32" s="88"/>
      <c r="H32" s="88"/>
      <c r="I32" s="88"/>
      <c r="J32" s="88"/>
      <c r="K32" s="88">
        <f t="shared" si="0"/>
        <v>0</v>
      </c>
      <c r="L32" s="88">
        <f t="shared" si="0"/>
        <v>0</v>
      </c>
    </row>
    <row r="33" spans="1:12">
      <c r="A33" s="197">
        <v>29</v>
      </c>
      <c r="B33" s="171">
        <v>45380</v>
      </c>
      <c r="C33" s="88"/>
      <c r="D33" s="88"/>
      <c r="E33" s="88"/>
      <c r="F33" s="88"/>
      <c r="G33" s="88"/>
      <c r="H33" s="88"/>
      <c r="I33" s="88"/>
      <c r="J33" s="183"/>
      <c r="K33" s="88">
        <f t="shared" si="0"/>
        <v>0</v>
      </c>
      <c r="L33" s="88">
        <f t="shared" si="0"/>
        <v>0</v>
      </c>
    </row>
    <row r="34" spans="1:12">
      <c r="A34" s="197">
        <v>30</v>
      </c>
      <c r="B34" s="171">
        <v>45381</v>
      </c>
      <c r="C34" s="88"/>
      <c r="D34" s="88"/>
      <c r="E34" s="88"/>
      <c r="F34" s="88"/>
      <c r="G34" s="88"/>
      <c r="H34" s="88"/>
      <c r="I34" s="88"/>
      <c r="J34" s="183"/>
      <c r="K34" s="88"/>
      <c r="L34" s="88"/>
    </row>
    <row r="35" spans="1:12">
      <c r="A35" s="197">
        <v>31</v>
      </c>
      <c r="B35" s="171">
        <v>45382</v>
      </c>
      <c r="C35" s="88"/>
      <c r="D35" s="88"/>
      <c r="E35" s="88"/>
      <c r="F35" s="88"/>
      <c r="G35" s="88"/>
      <c r="H35" s="88"/>
      <c r="I35" s="88"/>
      <c r="J35" s="183"/>
      <c r="K35" s="88"/>
      <c r="L35" s="88"/>
    </row>
    <row r="36" spans="1:12">
      <c r="A36" s="340" t="s">
        <v>6</v>
      </c>
      <c r="B36" s="340"/>
      <c r="C36" s="202">
        <f t="shared" ref="C36" si="3">SUM(C5:C35)</f>
        <v>1158</v>
      </c>
      <c r="D36" s="202">
        <f>SUM(D5:D35)</f>
        <v>3685</v>
      </c>
      <c r="E36" s="202">
        <f t="shared" ref="E36:L36" si="4">SUM(E5:E35)</f>
        <v>1216</v>
      </c>
      <c r="F36" s="202">
        <f t="shared" si="4"/>
        <v>2791</v>
      </c>
      <c r="G36" s="202">
        <f t="shared" si="4"/>
        <v>129</v>
      </c>
      <c r="H36" s="202">
        <f t="shared" si="4"/>
        <v>394</v>
      </c>
      <c r="I36" s="202">
        <f t="shared" si="4"/>
        <v>43</v>
      </c>
      <c r="J36" s="202">
        <f t="shared" si="4"/>
        <v>181</v>
      </c>
      <c r="K36" s="202">
        <f t="shared" si="4"/>
        <v>2854</v>
      </c>
      <c r="L36" s="202">
        <f t="shared" si="4"/>
        <v>7744</v>
      </c>
    </row>
    <row r="37" spans="1:12">
      <c r="A37" s="101"/>
      <c r="B37" s="189" t="s">
        <v>9</v>
      </c>
      <c r="C37" s="198">
        <f>C36/31</f>
        <v>37.354838709677416</v>
      </c>
      <c r="D37" s="198">
        <f t="shared" ref="D37:L37" si="5">D36/31</f>
        <v>118.87096774193549</v>
      </c>
      <c r="E37" s="198">
        <f t="shared" si="5"/>
        <v>39.225806451612904</v>
      </c>
      <c r="F37" s="198">
        <f t="shared" si="5"/>
        <v>90.032258064516128</v>
      </c>
      <c r="G37" s="198">
        <f t="shared" si="5"/>
        <v>4.161290322580645</v>
      </c>
      <c r="H37" s="198">
        <f t="shared" si="5"/>
        <v>12.709677419354838</v>
      </c>
      <c r="I37" s="198">
        <f t="shared" si="5"/>
        <v>1.3870967741935485</v>
      </c>
      <c r="J37" s="198">
        <f t="shared" si="5"/>
        <v>5.838709677419355</v>
      </c>
      <c r="K37" s="198">
        <f t="shared" si="5"/>
        <v>92.064516129032256</v>
      </c>
      <c r="L37" s="198">
        <f t="shared" si="5"/>
        <v>249.80645161290323</v>
      </c>
    </row>
  </sheetData>
  <mergeCells count="9">
    <mergeCell ref="A36:B36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16" bottom="0.27" header="0.16" footer="0.18"/>
  <pageSetup paperSize="9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>
  <dimension ref="A2:N37"/>
  <sheetViews>
    <sheetView workbookViewId="0">
      <selection activeCell="P45" sqref="P45"/>
    </sheetView>
  </sheetViews>
  <sheetFormatPr defaultRowHeight="15"/>
  <cols>
    <col min="1" max="1" width="7.5703125" customWidth="1"/>
    <col min="2" max="2" width="11.28515625" customWidth="1"/>
  </cols>
  <sheetData>
    <row r="2" spans="1:14">
      <c r="A2" s="301" t="s">
        <v>943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  <c r="M2" s="135"/>
      <c r="N2" s="135"/>
    </row>
    <row r="3" spans="1:14">
      <c r="A3" s="318" t="s">
        <v>0</v>
      </c>
      <c r="B3" s="318" t="s">
        <v>1</v>
      </c>
      <c r="C3" s="344" t="s">
        <v>2</v>
      </c>
      <c r="D3" s="345"/>
      <c r="E3" s="319" t="s">
        <v>48</v>
      </c>
      <c r="F3" s="320"/>
      <c r="G3" s="346" t="s">
        <v>4</v>
      </c>
      <c r="H3" s="347"/>
      <c r="I3" s="348" t="s">
        <v>5</v>
      </c>
      <c r="J3" s="349"/>
      <c r="K3" s="313" t="s">
        <v>6</v>
      </c>
      <c r="L3" s="314"/>
      <c r="M3" s="138"/>
      <c r="N3" s="138"/>
    </row>
    <row r="4" spans="1:14">
      <c r="A4" s="305"/>
      <c r="B4" s="305"/>
      <c r="C4" s="216" t="s">
        <v>947</v>
      </c>
      <c r="D4" s="212" t="s">
        <v>945</v>
      </c>
      <c r="E4" s="213" t="s">
        <v>947</v>
      </c>
      <c r="F4" s="213" t="s">
        <v>945</v>
      </c>
      <c r="G4" s="207" t="s">
        <v>947</v>
      </c>
      <c r="H4" s="208" t="s">
        <v>945</v>
      </c>
      <c r="I4" s="214" t="s">
        <v>947</v>
      </c>
      <c r="J4" s="214" t="s">
        <v>945</v>
      </c>
      <c r="K4" s="206" t="s">
        <v>944</v>
      </c>
      <c r="L4" s="206" t="s">
        <v>945</v>
      </c>
      <c r="M4" s="138"/>
      <c r="N4" s="138"/>
    </row>
    <row r="5" spans="1:14">
      <c r="A5" s="205">
        <v>1</v>
      </c>
      <c r="B5" s="209">
        <v>45383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15"/>
      <c r="N5" s="215"/>
    </row>
    <row r="6" spans="1:14">
      <c r="A6" s="200">
        <v>2</v>
      </c>
      <c r="B6" s="210">
        <v>45384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15"/>
      <c r="N6" s="215"/>
    </row>
    <row r="7" spans="1:14">
      <c r="A7" s="200">
        <v>3</v>
      </c>
      <c r="B7" s="210">
        <v>45385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15"/>
      <c r="N7" s="215"/>
    </row>
    <row r="8" spans="1:14">
      <c r="A8" s="200">
        <v>4</v>
      </c>
      <c r="B8" s="210">
        <v>45386</v>
      </c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15"/>
      <c r="N8" s="215"/>
    </row>
    <row r="9" spans="1:14">
      <c r="A9" s="200">
        <v>5</v>
      </c>
      <c r="B9" s="210">
        <v>45387</v>
      </c>
      <c r="C9" s="200">
        <v>370</v>
      </c>
      <c r="D9" s="200">
        <v>1480</v>
      </c>
      <c r="E9" s="200">
        <v>475</v>
      </c>
      <c r="F9" s="200">
        <v>1425</v>
      </c>
      <c r="G9" s="200">
        <v>66</v>
      </c>
      <c r="H9" s="200">
        <v>200</v>
      </c>
      <c r="I9" s="200">
        <v>20</v>
      </c>
      <c r="J9" s="200">
        <v>30</v>
      </c>
      <c r="K9" s="200">
        <v>931</v>
      </c>
      <c r="L9" s="217">
        <v>3135</v>
      </c>
      <c r="M9" s="215"/>
      <c r="N9" s="215"/>
    </row>
    <row r="10" spans="1:14">
      <c r="A10" s="200">
        <v>6</v>
      </c>
      <c r="B10" s="210">
        <v>45388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15"/>
      <c r="N10" s="215"/>
    </row>
    <row r="11" spans="1:14">
      <c r="A11" s="200">
        <v>7</v>
      </c>
      <c r="B11" s="210">
        <v>45389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15"/>
      <c r="N11" s="215"/>
    </row>
    <row r="12" spans="1:14">
      <c r="A12" s="200">
        <v>8</v>
      </c>
      <c r="B12" s="210">
        <v>45390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15"/>
      <c r="N12" s="215"/>
    </row>
    <row r="13" spans="1:14">
      <c r="A13" s="200">
        <v>9</v>
      </c>
      <c r="B13" s="210">
        <v>45391</v>
      </c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15"/>
      <c r="N13" s="215"/>
    </row>
    <row r="14" spans="1:14">
      <c r="A14" s="200">
        <v>10</v>
      </c>
      <c r="B14" s="210">
        <v>45392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15"/>
      <c r="N14" s="215"/>
    </row>
    <row r="15" spans="1:14">
      <c r="A15" s="200">
        <v>11</v>
      </c>
      <c r="B15" s="210">
        <v>45393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15"/>
      <c r="N15" s="215"/>
    </row>
    <row r="16" spans="1:14">
      <c r="A16" s="200">
        <v>12</v>
      </c>
      <c r="B16" s="210">
        <v>45394</v>
      </c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15"/>
      <c r="N16" s="215"/>
    </row>
    <row r="17" spans="1:14">
      <c r="A17" s="200">
        <v>13</v>
      </c>
      <c r="B17" s="210">
        <v>45395</v>
      </c>
      <c r="C17" s="200">
        <v>202</v>
      </c>
      <c r="D17" s="200">
        <v>808</v>
      </c>
      <c r="E17" s="200">
        <v>304</v>
      </c>
      <c r="F17" s="200">
        <v>1216</v>
      </c>
      <c r="G17" s="200">
        <v>28</v>
      </c>
      <c r="H17" s="200">
        <v>84</v>
      </c>
      <c r="I17" s="200">
        <v>36</v>
      </c>
      <c r="J17" s="200">
        <v>108</v>
      </c>
      <c r="K17" s="200">
        <v>570</v>
      </c>
      <c r="L17" s="200">
        <v>2216</v>
      </c>
      <c r="M17" s="215"/>
      <c r="N17" s="215"/>
    </row>
    <row r="18" spans="1:14">
      <c r="A18" s="200">
        <v>14</v>
      </c>
      <c r="B18" s="210">
        <v>45396</v>
      </c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15"/>
      <c r="N18" s="215"/>
    </row>
    <row r="19" spans="1:14">
      <c r="A19" s="200">
        <v>15</v>
      </c>
      <c r="B19" s="210">
        <v>45397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15"/>
      <c r="N19" s="215"/>
    </row>
    <row r="20" spans="1:14">
      <c r="A20" s="200">
        <v>16</v>
      </c>
      <c r="B20" s="210">
        <v>45398</v>
      </c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15"/>
      <c r="N20" s="215"/>
    </row>
    <row r="21" spans="1:14">
      <c r="A21" s="200">
        <v>17</v>
      </c>
      <c r="B21" s="210">
        <v>45399</v>
      </c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15"/>
      <c r="N21" s="215"/>
    </row>
    <row r="22" spans="1:14">
      <c r="A22" s="200">
        <v>18</v>
      </c>
      <c r="B22" s="210">
        <v>45400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15"/>
      <c r="N22" s="215"/>
    </row>
    <row r="23" spans="1:14">
      <c r="A23" s="200">
        <v>19</v>
      </c>
      <c r="B23" s="210">
        <v>45401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15"/>
      <c r="N23" s="215"/>
    </row>
    <row r="24" spans="1:14">
      <c r="A24" s="200">
        <v>20</v>
      </c>
      <c r="B24" s="210">
        <v>45402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15"/>
      <c r="N24" s="215"/>
    </row>
    <row r="25" spans="1:14">
      <c r="A25" s="200">
        <v>21</v>
      </c>
      <c r="B25" s="210">
        <v>45403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15"/>
      <c r="N25" s="215"/>
    </row>
    <row r="26" spans="1:14">
      <c r="A26" s="200">
        <v>22</v>
      </c>
      <c r="B26" s="210">
        <v>45404</v>
      </c>
      <c r="C26" s="200">
        <v>250</v>
      </c>
      <c r="D26" s="200">
        <v>755</v>
      </c>
      <c r="E26" s="200">
        <v>260</v>
      </c>
      <c r="F26" s="200">
        <v>789</v>
      </c>
      <c r="G26" s="200">
        <v>15</v>
      </c>
      <c r="H26" s="200">
        <v>60</v>
      </c>
      <c r="I26" s="200"/>
      <c r="J26" s="200"/>
      <c r="K26" s="200">
        <v>525</v>
      </c>
      <c r="L26" s="200">
        <v>1604</v>
      </c>
      <c r="M26" s="215"/>
      <c r="N26" s="215"/>
    </row>
    <row r="27" spans="1:14">
      <c r="A27" s="200">
        <v>23</v>
      </c>
      <c r="B27" s="210">
        <v>45405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15"/>
      <c r="N27" s="215"/>
    </row>
    <row r="28" spans="1:14">
      <c r="A28" s="200">
        <v>24</v>
      </c>
      <c r="B28" s="210">
        <v>45406</v>
      </c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15"/>
      <c r="N28" s="215"/>
    </row>
    <row r="29" spans="1:14">
      <c r="A29" s="200">
        <v>25</v>
      </c>
      <c r="B29" s="210">
        <v>45407</v>
      </c>
      <c r="C29" s="200">
        <v>135</v>
      </c>
      <c r="D29" s="200">
        <v>540</v>
      </c>
      <c r="E29" s="200">
        <v>50</v>
      </c>
      <c r="F29" s="200">
        <v>150</v>
      </c>
      <c r="G29" s="200">
        <v>28</v>
      </c>
      <c r="H29" s="200">
        <v>84</v>
      </c>
      <c r="I29" s="200">
        <v>20</v>
      </c>
      <c r="J29" s="200">
        <v>40</v>
      </c>
      <c r="K29" s="200">
        <v>233</v>
      </c>
      <c r="L29" s="200">
        <v>814</v>
      </c>
      <c r="M29" s="215"/>
      <c r="N29" s="215"/>
    </row>
    <row r="30" spans="1:14">
      <c r="A30" s="200">
        <v>26</v>
      </c>
      <c r="B30" s="210">
        <v>45408</v>
      </c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15"/>
      <c r="N30" s="215"/>
    </row>
    <row r="31" spans="1:14">
      <c r="A31" s="200">
        <v>27</v>
      </c>
      <c r="B31" s="210">
        <v>45409</v>
      </c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15"/>
      <c r="N31" s="215"/>
    </row>
    <row r="32" spans="1:14">
      <c r="A32" s="200">
        <v>28</v>
      </c>
      <c r="B32" s="210">
        <v>45410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15"/>
      <c r="N32" s="215"/>
    </row>
    <row r="33" spans="1:14">
      <c r="A33" s="200">
        <v>29</v>
      </c>
      <c r="B33" s="210">
        <v>45411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15"/>
      <c r="N33" s="215"/>
    </row>
    <row r="34" spans="1:14">
      <c r="A34" s="200">
        <v>30</v>
      </c>
      <c r="B34" s="211">
        <v>45473</v>
      </c>
      <c r="C34" s="200">
        <v>243</v>
      </c>
      <c r="D34" s="200">
        <v>720</v>
      </c>
      <c r="E34" s="200">
        <v>180</v>
      </c>
      <c r="F34" s="200">
        <v>630</v>
      </c>
      <c r="G34" s="200">
        <v>10</v>
      </c>
      <c r="H34" s="200">
        <v>60</v>
      </c>
      <c r="I34" s="200">
        <v>10</v>
      </c>
      <c r="J34" s="200">
        <v>12</v>
      </c>
      <c r="K34" s="200">
        <v>443</v>
      </c>
      <c r="L34" s="200">
        <v>1422</v>
      </c>
      <c r="M34" s="215"/>
      <c r="N34" s="215"/>
    </row>
    <row r="35" spans="1:14">
      <c r="A35" s="342" t="s">
        <v>6</v>
      </c>
      <c r="B35" s="343"/>
      <c r="C35" s="202">
        <f>SUM(C5:C34)</f>
        <v>1200</v>
      </c>
      <c r="D35" s="202">
        <f>SUM(D5:D34)</f>
        <v>4303</v>
      </c>
      <c r="E35" s="202">
        <f>SUM(E5:E34)</f>
        <v>1269</v>
      </c>
      <c r="F35" s="202">
        <f>SUM(F5:F34)</f>
        <v>4210</v>
      </c>
      <c r="G35" s="202">
        <f>SUM(G5:G34)</f>
        <v>147</v>
      </c>
      <c r="H35" s="202">
        <f>SUM(H6:H34)</f>
        <v>488</v>
      </c>
      <c r="I35" s="202">
        <f>SUM(I5:I34)</f>
        <v>86</v>
      </c>
      <c r="J35" s="202">
        <f>SUM(J5:J34)</f>
        <v>190</v>
      </c>
      <c r="K35" s="202">
        <f>SUM(K5:K34)</f>
        <v>2702</v>
      </c>
      <c r="L35" s="202">
        <f>SUM(L5:L34)</f>
        <v>9191</v>
      </c>
      <c r="M35" s="87"/>
      <c r="N35" s="87"/>
    </row>
    <row r="36" spans="1:14">
      <c r="A36" s="301" t="s">
        <v>9</v>
      </c>
      <c r="B36" s="303"/>
      <c r="C36" s="203">
        <v>40</v>
      </c>
      <c r="D36" s="125">
        <v>143.43</v>
      </c>
      <c r="E36" s="204">
        <v>42.3</v>
      </c>
      <c r="F36" s="125">
        <v>140.33000000000001</v>
      </c>
      <c r="G36" s="204">
        <v>4.9000000000000004</v>
      </c>
      <c r="H36" s="204">
        <v>16.260000000000002</v>
      </c>
      <c r="I36" s="204">
        <v>2.86</v>
      </c>
      <c r="J36" s="204">
        <v>6.33</v>
      </c>
      <c r="K36" s="125">
        <v>90.06</v>
      </c>
      <c r="L36" s="125">
        <v>306.36</v>
      </c>
      <c r="M36" s="87"/>
      <c r="N36" s="87"/>
    </row>
    <row r="37" spans="1:14">
      <c r="A37" s="341"/>
      <c r="B37" s="341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</sheetData>
  <mergeCells count="11">
    <mergeCell ref="A37:B37"/>
    <mergeCell ref="A35:B35"/>
    <mergeCell ref="A2:L2"/>
    <mergeCell ref="A36:B36"/>
    <mergeCell ref="B3:B4"/>
    <mergeCell ref="A3:A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>
  <dimension ref="A2:L38"/>
  <sheetViews>
    <sheetView workbookViewId="0">
      <selection activeCell="P46" sqref="P46"/>
    </sheetView>
  </sheetViews>
  <sheetFormatPr defaultRowHeight="15"/>
  <cols>
    <col min="1" max="1" width="6.7109375" customWidth="1"/>
    <col min="2" max="2" width="12" customWidth="1"/>
    <col min="3" max="3" width="8.7109375" customWidth="1"/>
    <col min="4" max="4" width="7.85546875" customWidth="1"/>
    <col min="5" max="5" width="9.140625" customWidth="1"/>
    <col min="6" max="6" width="8" customWidth="1"/>
    <col min="7" max="7" width="7.7109375" customWidth="1"/>
    <col min="8" max="8" width="7.85546875" customWidth="1"/>
    <col min="9" max="9" width="8.42578125" customWidth="1"/>
    <col min="10" max="10" width="7.28515625" customWidth="1"/>
    <col min="11" max="11" width="8.42578125" customWidth="1"/>
    <col min="12" max="12" width="7.28515625" customWidth="1"/>
  </cols>
  <sheetData>
    <row r="2" spans="1:12">
      <c r="A2" s="301" t="s">
        <v>946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51" t="s">
        <v>2</v>
      </c>
      <c r="D3" s="352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6</v>
      </c>
      <c r="L3" s="314"/>
    </row>
    <row r="4" spans="1:12">
      <c r="A4" s="305"/>
      <c r="B4" s="305"/>
      <c r="C4" s="143" t="s">
        <v>947</v>
      </c>
      <c r="D4" s="143" t="s">
        <v>945</v>
      </c>
      <c r="E4" s="92" t="s">
        <v>947</v>
      </c>
      <c r="F4" s="92" t="s">
        <v>945</v>
      </c>
      <c r="G4" s="144" t="s">
        <v>947</v>
      </c>
      <c r="H4" s="144" t="s">
        <v>945</v>
      </c>
      <c r="I4" s="155" t="s">
        <v>947</v>
      </c>
      <c r="J4" s="155" t="s">
        <v>945</v>
      </c>
      <c r="K4" s="201" t="s">
        <v>947</v>
      </c>
      <c r="L4" s="201" t="s">
        <v>945</v>
      </c>
    </row>
    <row r="5" spans="1:12">
      <c r="A5" s="200">
        <v>1</v>
      </c>
      <c r="B5" s="210">
        <v>45413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2">
      <c r="A6" s="200">
        <v>2</v>
      </c>
      <c r="B6" s="210">
        <v>45414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</row>
    <row r="7" spans="1:12">
      <c r="A7" s="200">
        <v>3</v>
      </c>
      <c r="B7" s="210">
        <v>45415</v>
      </c>
      <c r="C7" s="200">
        <v>97</v>
      </c>
      <c r="D7" s="200">
        <v>342</v>
      </c>
      <c r="E7" s="200">
        <v>87</v>
      </c>
      <c r="F7" s="200">
        <v>263</v>
      </c>
      <c r="G7" s="200">
        <v>17</v>
      </c>
      <c r="H7" s="200">
        <v>72</v>
      </c>
      <c r="I7" s="200">
        <v>4</v>
      </c>
      <c r="J7" s="200">
        <v>8</v>
      </c>
      <c r="K7" s="200">
        <v>205</v>
      </c>
      <c r="L7" s="200">
        <v>685</v>
      </c>
    </row>
    <row r="8" spans="1:12">
      <c r="A8" s="200">
        <v>4</v>
      </c>
      <c r="B8" s="210">
        <v>45416</v>
      </c>
      <c r="C8" s="200"/>
      <c r="D8" s="200"/>
      <c r="E8" s="200"/>
      <c r="F8" s="200"/>
      <c r="G8" s="200"/>
      <c r="H8" s="200"/>
      <c r="I8" s="200"/>
      <c r="J8" s="200"/>
      <c r="K8" s="200"/>
      <c r="L8" s="200"/>
    </row>
    <row r="9" spans="1:12">
      <c r="A9" s="200">
        <v>5</v>
      </c>
      <c r="B9" s="211">
        <v>45417</v>
      </c>
      <c r="C9" s="200"/>
      <c r="D9" s="200"/>
      <c r="E9" s="200"/>
      <c r="F9" s="200"/>
      <c r="G9" s="200"/>
      <c r="H9" s="200"/>
      <c r="I9" s="200"/>
      <c r="J9" s="200"/>
      <c r="K9" s="200"/>
      <c r="L9" s="200"/>
    </row>
    <row r="10" spans="1:12">
      <c r="A10" s="200">
        <v>6</v>
      </c>
      <c r="B10" s="210">
        <v>45418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0"/>
    </row>
    <row r="11" spans="1:12">
      <c r="A11" s="200">
        <v>7</v>
      </c>
      <c r="B11" s="210">
        <v>45419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</row>
    <row r="12" spans="1:12">
      <c r="A12" s="200">
        <v>8</v>
      </c>
      <c r="B12" s="210">
        <v>45420</v>
      </c>
      <c r="C12" s="200">
        <v>180</v>
      </c>
      <c r="D12" s="200">
        <v>543</v>
      </c>
      <c r="E12" s="200">
        <v>152</v>
      </c>
      <c r="F12" s="200">
        <v>458</v>
      </c>
      <c r="G12" s="200">
        <v>20</v>
      </c>
      <c r="H12" s="200">
        <v>85</v>
      </c>
      <c r="I12" s="200">
        <v>20</v>
      </c>
      <c r="J12" s="200">
        <v>65</v>
      </c>
      <c r="K12" s="200">
        <v>372</v>
      </c>
      <c r="L12" s="200">
        <v>1151</v>
      </c>
    </row>
    <row r="13" spans="1:12">
      <c r="A13" s="200">
        <v>9</v>
      </c>
      <c r="B13" s="210">
        <v>45421</v>
      </c>
      <c r="C13" s="200"/>
      <c r="D13" s="200"/>
      <c r="E13" s="200"/>
      <c r="F13" s="200"/>
      <c r="G13" s="200"/>
      <c r="H13" s="200"/>
      <c r="I13" s="200"/>
      <c r="J13" s="200"/>
      <c r="K13" s="200"/>
      <c r="L13" s="200"/>
    </row>
    <row r="14" spans="1:12">
      <c r="A14" s="200">
        <v>10</v>
      </c>
      <c r="B14" s="210">
        <v>45422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</row>
    <row r="15" spans="1:12">
      <c r="A15" s="200">
        <v>11</v>
      </c>
      <c r="B15" s="210">
        <v>45423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</row>
    <row r="16" spans="1:12">
      <c r="A16" s="200">
        <v>12</v>
      </c>
      <c r="B16" s="210">
        <v>45424</v>
      </c>
      <c r="C16" s="200"/>
      <c r="D16" s="200"/>
      <c r="E16" s="200"/>
      <c r="F16" s="200"/>
      <c r="G16" s="200"/>
      <c r="H16" s="200"/>
      <c r="I16" s="200"/>
      <c r="J16" s="200"/>
      <c r="K16" s="200"/>
      <c r="L16" s="200"/>
    </row>
    <row r="17" spans="1:12">
      <c r="A17" s="200">
        <v>13</v>
      </c>
      <c r="B17" s="210">
        <v>45425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</row>
    <row r="18" spans="1:12">
      <c r="A18" s="200">
        <v>14</v>
      </c>
      <c r="B18" s="210">
        <v>45426</v>
      </c>
      <c r="C18" s="200">
        <v>63</v>
      </c>
      <c r="D18" s="200">
        <v>223</v>
      </c>
      <c r="E18" s="200">
        <v>130</v>
      </c>
      <c r="F18" s="200">
        <v>458</v>
      </c>
      <c r="G18" s="200">
        <v>30</v>
      </c>
      <c r="H18" s="200">
        <v>138</v>
      </c>
      <c r="I18" s="200">
        <v>6</v>
      </c>
      <c r="J18" s="200">
        <v>13</v>
      </c>
      <c r="K18" s="200">
        <v>229</v>
      </c>
      <c r="L18" s="200">
        <v>832</v>
      </c>
    </row>
    <row r="19" spans="1:12">
      <c r="A19" s="200">
        <v>15</v>
      </c>
      <c r="B19" s="210">
        <v>45427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</row>
    <row r="20" spans="1:12">
      <c r="A20" s="200">
        <v>16</v>
      </c>
      <c r="B20" s="210">
        <v>45428</v>
      </c>
      <c r="C20" s="200"/>
      <c r="D20" s="200"/>
      <c r="E20" s="200"/>
      <c r="F20" s="200"/>
      <c r="G20" s="200"/>
      <c r="H20" s="200"/>
      <c r="I20" s="200"/>
      <c r="J20" s="200"/>
      <c r="K20" s="200"/>
      <c r="L20" s="200"/>
    </row>
    <row r="21" spans="1:12">
      <c r="A21" s="200">
        <v>17</v>
      </c>
      <c r="B21" s="210">
        <v>45429</v>
      </c>
      <c r="C21" s="200">
        <v>62</v>
      </c>
      <c r="D21" s="200">
        <v>220</v>
      </c>
      <c r="E21" s="200">
        <v>47</v>
      </c>
      <c r="F21" s="200">
        <v>188</v>
      </c>
      <c r="G21" s="200">
        <v>4</v>
      </c>
      <c r="H21" s="200">
        <v>12</v>
      </c>
      <c r="I21" s="200"/>
      <c r="J21" s="200"/>
      <c r="K21" s="200">
        <v>113</v>
      </c>
      <c r="L21" s="200">
        <v>420</v>
      </c>
    </row>
    <row r="22" spans="1:12">
      <c r="A22" s="200">
        <v>18</v>
      </c>
      <c r="B22" s="210">
        <v>45430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</row>
    <row r="23" spans="1:12">
      <c r="A23" s="200">
        <v>19</v>
      </c>
      <c r="B23" s="210">
        <v>45431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</row>
    <row r="24" spans="1:12">
      <c r="A24" s="200">
        <v>20</v>
      </c>
      <c r="B24" s="210">
        <v>45432</v>
      </c>
      <c r="C24" s="200">
        <v>147</v>
      </c>
      <c r="D24" s="200">
        <v>441</v>
      </c>
      <c r="E24" s="200">
        <v>62</v>
      </c>
      <c r="F24" s="200">
        <v>186</v>
      </c>
      <c r="G24" s="200">
        <v>30</v>
      </c>
      <c r="H24" s="200">
        <v>90</v>
      </c>
      <c r="I24" s="200">
        <v>7</v>
      </c>
      <c r="J24" s="200">
        <v>15</v>
      </c>
      <c r="K24" s="200">
        <v>246</v>
      </c>
      <c r="L24" s="200">
        <v>732</v>
      </c>
    </row>
    <row r="25" spans="1:12">
      <c r="A25" s="200">
        <v>21</v>
      </c>
      <c r="B25" s="210">
        <v>45433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</row>
    <row r="26" spans="1:12">
      <c r="A26" s="200">
        <v>22</v>
      </c>
      <c r="B26" s="210">
        <v>45434</v>
      </c>
      <c r="C26" s="200"/>
      <c r="D26" s="200"/>
      <c r="E26" s="200"/>
      <c r="F26" s="200"/>
      <c r="G26" s="200"/>
      <c r="H26" s="200"/>
      <c r="I26" s="200"/>
      <c r="J26" s="200"/>
      <c r="K26" s="200"/>
      <c r="L26" s="200"/>
    </row>
    <row r="27" spans="1:12">
      <c r="A27" s="200">
        <v>23</v>
      </c>
      <c r="B27" s="210">
        <v>45435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</row>
    <row r="28" spans="1:12">
      <c r="A28" s="200">
        <v>24</v>
      </c>
      <c r="B28" s="210">
        <v>45436</v>
      </c>
      <c r="C28" s="200">
        <v>172</v>
      </c>
      <c r="D28" s="200">
        <v>516</v>
      </c>
      <c r="E28" s="200">
        <v>240</v>
      </c>
      <c r="F28" s="200">
        <v>960</v>
      </c>
      <c r="G28" s="200">
        <v>11</v>
      </c>
      <c r="H28" s="200">
        <v>70</v>
      </c>
      <c r="I28" s="200">
        <v>3</v>
      </c>
      <c r="J28" s="200">
        <v>4</v>
      </c>
      <c r="K28" s="200">
        <v>426</v>
      </c>
      <c r="L28" s="200">
        <v>1150</v>
      </c>
    </row>
    <row r="29" spans="1:12">
      <c r="A29" s="200">
        <v>25</v>
      </c>
      <c r="B29" s="210">
        <v>45437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</row>
    <row r="30" spans="1:12">
      <c r="A30" s="200">
        <v>26</v>
      </c>
      <c r="B30" s="210">
        <v>45438</v>
      </c>
      <c r="C30" s="200">
        <v>62</v>
      </c>
      <c r="D30" s="200">
        <v>248</v>
      </c>
      <c r="E30" s="200">
        <v>53</v>
      </c>
      <c r="F30" s="200">
        <v>159</v>
      </c>
      <c r="G30" s="200">
        <v>9</v>
      </c>
      <c r="H30" s="200">
        <v>36</v>
      </c>
      <c r="I30" s="200">
        <v>12</v>
      </c>
      <c r="J30" s="200">
        <v>48</v>
      </c>
      <c r="K30" s="200">
        <v>136</v>
      </c>
      <c r="L30" s="200">
        <v>491</v>
      </c>
    </row>
    <row r="31" spans="1:12">
      <c r="A31" s="200">
        <v>27</v>
      </c>
      <c r="B31" s="210">
        <v>45439</v>
      </c>
      <c r="C31" s="200"/>
      <c r="D31" s="200"/>
      <c r="E31" s="200"/>
      <c r="F31" s="200"/>
      <c r="G31" s="200"/>
      <c r="H31" s="200"/>
      <c r="I31" s="200"/>
      <c r="J31" s="200"/>
      <c r="K31" s="200"/>
      <c r="L31" s="200"/>
    </row>
    <row r="32" spans="1:12">
      <c r="A32" s="200">
        <v>28</v>
      </c>
      <c r="B32" s="210">
        <v>45440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</row>
    <row r="33" spans="1:12">
      <c r="A33" s="200">
        <v>29</v>
      </c>
      <c r="B33" s="210">
        <v>45441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</row>
    <row r="34" spans="1:12">
      <c r="A34" s="200">
        <v>30</v>
      </c>
      <c r="B34" s="210">
        <v>45442</v>
      </c>
      <c r="C34" s="200">
        <v>120</v>
      </c>
      <c r="D34" s="200">
        <v>430</v>
      </c>
      <c r="E34" s="200">
        <v>115</v>
      </c>
      <c r="F34" s="200">
        <v>345</v>
      </c>
      <c r="G34" s="200">
        <v>25</v>
      </c>
      <c r="H34" s="200">
        <v>110</v>
      </c>
      <c r="I34" s="200">
        <v>8</v>
      </c>
      <c r="J34" s="200">
        <v>10</v>
      </c>
      <c r="K34" s="200">
        <v>268</v>
      </c>
      <c r="L34" s="200">
        <v>895</v>
      </c>
    </row>
    <row r="35" spans="1:12">
      <c r="A35" s="200">
        <v>31</v>
      </c>
      <c r="B35" s="210">
        <v>45443</v>
      </c>
      <c r="C35" s="200">
        <v>92</v>
      </c>
      <c r="D35" s="200">
        <v>366</v>
      </c>
      <c r="E35" s="200">
        <v>75</v>
      </c>
      <c r="F35" s="200">
        <v>214</v>
      </c>
      <c r="G35" s="200">
        <v>4</v>
      </c>
      <c r="H35" s="200">
        <v>20</v>
      </c>
      <c r="I35" s="200"/>
      <c r="J35" s="200"/>
      <c r="K35" s="200">
        <v>171</v>
      </c>
      <c r="L35" s="200">
        <v>600</v>
      </c>
    </row>
    <row r="36" spans="1:12">
      <c r="A36" s="350" t="s">
        <v>6</v>
      </c>
      <c r="B36" s="343"/>
      <c r="C36" s="202">
        <f t="shared" ref="C36:L36" si="0">SUM(C5:C35)</f>
        <v>995</v>
      </c>
      <c r="D36" s="202">
        <f t="shared" si="0"/>
        <v>3329</v>
      </c>
      <c r="E36" s="202">
        <f t="shared" si="0"/>
        <v>961</v>
      </c>
      <c r="F36" s="202">
        <f t="shared" si="0"/>
        <v>3231</v>
      </c>
      <c r="G36" s="202">
        <f t="shared" si="0"/>
        <v>150</v>
      </c>
      <c r="H36" s="202">
        <f t="shared" si="0"/>
        <v>633</v>
      </c>
      <c r="I36" s="202">
        <f t="shared" si="0"/>
        <v>60</v>
      </c>
      <c r="J36" s="202">
        <f t="shared" si="0"/>
        <v>163</v>
      </c>
      <c r="K36" s="202">
        <f t="shared" si="0"/>
        <v>2166</v>
      </c>
      <c r="L36" s="202">
        <f t="shared" si="0"/>
        <v>6956</v>
      </c>
    </row>
    <row r="37" spans="1:12">
      <c r="A37" s="301" t="s">
        <v>9</v>
      </c>
      <c r="B37" s="303"/>
      <c r="C37" s="204">
        <v>32.090000000000003</v>
      </c>
      <c r="D37" s="204">
        <v>107.38</v>
      </c>
      <c r="E37" s="204">
        <v>31</v>
      </c>
      <c r="F37" s="204">
        <v>104.22</v>
      </c>
      <c r="G37" s="204">
        <v>4.83</v>
      </c>
      <c r="H37" s="204">
        <v>20.41</v>
      </c>
      <c r="I37" s="204">
        <v>1.93</v>
      </c>
      <c r="J37" s="204">
        <v>5.25</v>
      </c>
      <c r="K37" s="204">
        <v>69.87</v>
      </c>
      <c r="L37" s="204">
        <v>224.38</v>
      </c>
    </row>
    <row r="38" spans="1:12">
      <c r="G38" s="174"/>
    </row>
  </sheetData>
  <mergeCells count="10">
    <mergeCell ref="K3:L3"/>
    <mergeCell ref="A2:L2"/>
    <mergeCell ref="A3:A4"/>
    <mergeCell ref="B3:B4"/>
    <mergeCell ref="A37:B37"/>
    <mergeCell ref="A36:B36"/>
    <mergeCell ref="C3:D3"/>
    <mergeCell ref="E3:F3"/>
    <mergeCell ref="G3:H3"/>
    <mergeCell ref="I3:J3"/>
  </mergeCell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>
  <dimension ref="A2:L36"/>
  <sheetViews>
    <sheetView workbookViewId="0">
      <selection activeCell="S35" sqref="S35"/>
    </sheetView>
  </sheetViews>
  <sheetFormatPr defaultRowHeight="15"/>
  <cols>
    <col min="1" max="1" width="9.140625" customWidth="1"/>
    <col min="2" max="2" width="10.5703125" customWidth="1"/>
  </cols>
  <sheetData>
    <row r="2" spans="1:12">
      <c r="A2" s="301" t="s">
        <v>948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51" t="s">
        <v>2</v>
      </c>
      <c r="D3" s="352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13" t="s">
        <v>6</v>
      </c>
      <c r="L3" s="314"/>
    </row>
    <row r="4" spans="1:12">
      <c r="A4" s="305"/>
      <c r="B4" s="305"/>
      <c r="C4" s="143" t="s">
        <v>947</v>
      </c>
      <c r="D4" s="143" t="s">
        <v>945</v>
      </c>
      <c r="E4" s="92" t="s">
        <v>947</v>
      </c>
      <c r="F4" s="92" t="s">
        <v>945</v>
      </c>
      <c r="G4" s="144" t="s">
        <v>947</v>
      </c>
      <c r="H4" s="144" t="s">
        <v>945</v>
      </c>
      <c r="I4" s="155" t="s">
        <v>947</v>
      </c>
      <c r="J4" s="155" t="s">
        <v>945</v>
      </c>
      <c r="K4" s="219" t="s">
        <v>947</v>
      </c>
      <c r="L4" s="219" t="s">
        <v>945</v>
      </c>
    </row>
    <row r="5" spans="1:12">
      <c r="A5" s="218">
        <v>1</v>
      </c>
      <c r="B5" s="210">
        <v>45444</v>
      </c>
      <c r="C5" s="218"/>
      <c r="D5" s="218"/>
      <c r="E5" s="218"/>
      <c r="F5" s="218"/>
      <c r="G5" s="218"/>
      <c r="H5" s="218"/>
      <c r="I5" s="218"/>
      <c r="J5" s="218"/>
      <c r="K5" s="218">
        <f>C5+E5+G5+I5</f>
        <v>0</v>
      </c>
      <c r="L5" s="218">
        <f>D5+F5+H5+J5</f>
        <v>0</v>
      </c>
    </row>
    <row r="6" spans="1:12">
      <c r="A6" s="218">
        <v>2</v>
      </c>
      <c r="B6" s="210">
        <v>45445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>
      <c r="A7" s="218">
        <v>3</v>
      </c>
      <c r="B7" s="210">
        <v>45446</v>
      </c>
      <c r="C7" s="218"/>
      <c r="D7" s="218"/>
      <c r="E7" s="218"/>
      <c r="F7" s="218"/>
      <c r="G7" s="218"/>
      <c r="H7" s="218"/>
      <c r="I7" s="218"/>
      <c r="J7" s="218"/>
      <c r="K7" s="218"/>
      <c r="L7" s="218"/>
    </row>
    <row r="8" spans="1:12">
      <c r="A8" s="218">
        <v>4</v>
      </c>
      <c r="B8" s="210">
        <v>45447</v>
      </c>
      <c r="C8" s="218"/>
      <c r="D8" s="218"/>
      <c r="E8" s="218"/>
      <c r="F8" s="218"/>
      <c r="G8" s="218"/>
      <c r="H8" s="218"/>
      <c r="I8" s="218"/>
      <c r="J8" s="218"/>
      <c r="K8" s="218"/>
      <c r="L8" s="218"/>
    </row>
    <row r="9" spans="1:12">
      <c r="A9" s="218">
        <v>5</v>
      </c>
      <c r="B9" s="210">
        <v>45448</v>
      </c>
      <c r="C9" s="218"/>
      <c r="D9" s="218"/>
      <c r="E9" s="218"/>
      <c r="F9" s="218"/>
      <c r="G9" s="218"/>
      <c r="H9" s="218"/>
      <c r="I9" s="218"/>
      <c r="J9" s="218"/>
      <c r="K9" s="218"/>
      <c r="L9" s="218"/>
    </row>
    <row r="10" spans="1:12">
      <c r="A10" s="218">
        <v>6</v>
      </c>
      <c r="B10" s="210">
        <v>45449</v>
      </c>
      <c r="C10" s="218">
        <v>430</v>
      </c>
      <c r="D10" s="218">
        <v>1293</v>
      </c>
      <c r="E10" s="218">
        <v>273</v>
      </c>
      <c r="F10" s="218">
        <v>822</v>
      </c>
      <c r="G10" s="218">
        <v>27</v>
      </c>
      <c r="H10" s="218">
        <v>108</v>
      </c>
      <c r="I10" s="218">
        <v>11</v>
      </c>
      <c r="J10" s="218">
        <v>24</v>
      </c>
      <c r="K10" s="218">
        <f>C10+E10+G10+I10</f>
        <v>741</v>
      </c>
      <c r="L10" s="218">
        <f>D10+F10+H10+J10</f>
        <v>2247</v>
      </c>
    </row>
    <row r="11" spans="1:12">
      <c r="A11" s="218">
        <v>7</v>
      </c>
      <c r="B11" s="210">
        <v>45450</v>
      </c>
      <c r="C11" s="218"/>
      <c r="D11" s="218"/>
      <c r="E11" s="218"/>
      <c r="F11" s="218"/>
      <c r="G11" s="218"/>
      <c r="H11" s="218"/>
      <c r="I11" s="218"/>
      <c r="J11" s="218"/>
      <c r="K11" s="218"/>
      <c r="L11" s="218"/>
    </row>
    <row r="12" spans="1:12">
      <c r="A12" s="218">
        <v>8</v>
      </c>
      <c r="B12" s="210">
        <v>45451</v>
      </c>
      <c r="C12" s="218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>
      <c r="A13" s="218">
        <v>9</v>
      </c>
      <c r="B13" s="210">
        <v>45452</v>
      </c>
      <c r="C13" s="218"/>
      <c r="D13" s="218"/>
      <c r="E13" s="218"/>
      <c r="F13" s="218"/>
      <c r="G13" s="218"/>
      <c r="H13" s="218"/>
      <c r="I13" s="218"/>
      <c r="J13" s="218"/>
      <c r="K13" s="218"/>
      <c r="L13" s="218"/>
    </row>
    <row r="14" spans="1:12">
      <c r="A14" s="218">
        <v>10</v>
      </c>
      <c r="B14" s="210">
        <v>45453</v>
      </c>
      <c r="C14" s="218">
        <v>290</v>
      </c>
      <c r="D14" s="218">
        <v>1015</v>
      </c>
      <c r="E14" s="218">
        <v>570</v>
      </c>
      <c r="F14" s="218">
        <v>190</v>
      </c>
      <c r="G14" s="218">
        <v>18</v>
      </c>
      <c r="H14" s="218">
        <v>72</v>
      </c>
      <c r="I14" s="218">
        <v>5</v>
      </c>
      <c r="J14" s="218">
        <v>15</v>
      </c>
      <c r="K14" s="218">
        <f>C14+E14+G14+I14</f>
        <v>883</v>
      </c>
      <c r="L14" s="218">
        <f>D14+F14+H14+J14</f>
        <v>1292</v>
      </c>
    </row>
    <row r="15" spans="1:12">
      <c r="A15" s="218">
        <v>11</v>
      </c>
      <c r="B15" s="210">
        <v>45454</v>
      </c>
      <c r="C15" s="218"/>
      <c r="D15" s="218"/>
      <c r="E15" s="218"/>
      <c r="F15" s="218"/>
      <c r="G15" s="218"/>
      <c r="H15" s="218"/>
      <c r="I15" s="218"/>
      <c r="J15" s="218"/>
      <c r="K15" s="218"/>
      <c r="L15" s="218"/>
    </row>
    <row r="16" spans="1:12">
      <c r="A16" s="218">
        <v>12</v>
      </c>
      <c r="B16" s="210">
        <v>45455</v>
      </c>
      <c r="C16" s="218">
        <v>47</v>
      </c>
      <c r="D16" s="218">
        <v>170</v>
      </c>
      <c r="E16" s="218">
        <v>168</v>
      </c>
      <c r="F16" s="218">
        <v>56</v>
      </c>
      <c r="G16" s="218">
        <v>16</v>
      </c>
      <c r="H16" s="218">
        <v>64</v>
      </c>
      <c r="I16" s="218">
        <v>15</v>
      </c>
      <c r="J16" s="218">
        <v>38</v>
      </c>
      <c r="K16" s="218">
        <f>C16+E16+G16+I16</f>
        <v>246</v>
      </c>
      <c r="L16" s="218">
        <f>D16+F16+H16+J16</f>
        <v>328</v>
      </c>
    </row>
    <row r="17" spans="1:12">
      <c r="A17" s="218">
        <v>13</v>
      </c>
      <c r="B17" s="210">
        <v>45456</v>
      </c>
      <c r="C17" s="218"/>
      <c r="D17" s="218"/>
      <c r="E17" s="218"/>
      <c r="F17" s="218"/>
      <c r="G17" s="218"/>
      <c r="H17" s="218"/>
      <c r="I17" s="218"/>
      <c r="J17" s="218"/>
      <c r="K17" s="218"/>
      <c r="L17" s="218"/>
    </row>
    <row r="18" spans="1:12">
      <c r="A18" s="218">
        <v>14</v>
      </c>
      <c r="B18" s="210">
        <v>45457</v>
      </c>
      <c r="C18" s="218"/>
      <c r="D18" s="218"/>
      <c r="E18" s="218"/>
      <c r="F18" s="218"/>
      <c r="G18" s="218"/>
      <c r="H18" s="218"/>
      <c r="I18" s="218"/>
      <c r="J18" s="218"/>
      <c r="K18" s="218"/>
      <c r="L18" s="218"/>
    </row>
    <row r="19" spans="1:12">
      <c r="A19" s="218">
        <v>15</v>
      </c>
      <c r="B19" s="210">
        <v>45458</v>
      </c>
      <c r="C19" s="218"/>
      <c r="D19" s="218"/>
      <c r="E19" s="218"/>
      <c r="F19" s="218"/>
      <c r="G19" s="218"/>
      <c r="H19" s="218"/>
      <c r="I19" s="218"/>
      <c r="J19" s="218"/>
      <c r="K19" s="218"/>
      <c r="L19" s="218"/>
    </row>
    <row r="20" spans="1:12">
      <c r="A20" s="218">
        <v>16</v>
      </c>
      <c r="B20" s="210">
        <v>45459</v>
      </c>
      <c r="C20" s="218">
        <v>42</v>
      </c>
      <c r="D20" s="218">
        <v>126</v>
      </c>
      <c r="E20" s="218">
        <v>71</v>
      </c>
      <c r="F20" s="218">
        <v>57</v>
      </c>
      <c r="G20" s="218">
        <v>8</v>
      </c>
      <c r="H20" s="218">
        <v>32</v>
      </c>
      <c r="I20" s="218">
        <v>16</v>
      </c>
      <c r="J20" s="218">
        <v>48</v>
      </c>
      <c r="K20" s="218">
        <f>C20+E20+G20+I20</f>
        <v>137</v>
      </c>
      <c r="L20" s="218">
        <f>D20+F20+H20+J20</f>
        <v>263</v>
      </c>
    </row>
    <row r="21" spans="1:12">
      <c r="A21" s="218">
        <v>17</v>
      </c>
      <c r="B21" s="210">
        <v>45460</v>
      </c>
      <c r="C21" s="218"/>
      <c r="D21" s="218"/>
      <c r="E21" s="218"/>
      <c r="F21" s="218"/>
      <c r="G21" s="218"/>
      <c r="H21" s="218"/>
      <c r="I21" s="218"/>
      <c r="J21" s="218"/>
      <c r="K21" s="218"/>
      <c r="L21" s="218"/>
    </row>
    <row r="22" spans="1:12">
      <c r="A22" s="218">
        <v>18</v>
      </c>
      <c r="B22" s="210">
        <v>45461</v>
      </c>
      <c r="C22" s="218"/>
      <c r="D22" s="218"/>
      <c r="E22" s="218"/>
      <c r="F22" s="218"/>
      <c r="G22" s="218"/>
      <c r="H22" s="218"/>
      <c r="I22" s="218"/>
      <c r="J22" s="218"/>
      <c r="K22" s="218"/>
      <c r="L22" s="218"/>
    </row>
    <row r="23" spans="1:12">
      <c r="A23" s="218">
        <v>19</v>
      </c>
      <c r="B23" s="210">
        <v>45462</v>
      </c>
      <c r="C23" s="218">
        <v>280</v>
      </c>
      <c r="D23" s="218">
        <v>845</v>
      </c>
      <c r="E23" s="218">
        <v>160</v>
      </c>
      <c r="F23" s="218">
        <v>483</v>
      </c>
      <c r="G23" s="218">
        <v>25</v>
      </c>
      <c r="H23" s="218">
        <v>103</v>
      </c>
      <c r="I23" s="218">
        <v>6</v>
      </c>
      <c r="J23" s="218">
        <v>15</v>
      </c>
      <c r="K23" s="218">
        <f>C23+E23+G23+I23</f>
        <v>471</v>
      </c>
      <c r="L23" s="218">
        <f>D23+F23+H23+J23</f>
        <v>1446</v>
      </c>
    </row>
    <row r="24" spans="1:12">
      <c r="A24" s="218">
        <v>20</v>
      </c>
      <c r="B24" s="210">
        <v>45463</v>
      </c>
      <c r="C24" s="218"/>
      <c r="D24" s="218"/>
      <c r="E24" s="218"/>
      <c r="F24" s="218"/>
      <c r="G24" s="218"/>
      <c r="H24" s="218"/>
      <c r="I24" s="218"/>
      <c r="J24" s="218"/>
      <c r="K24" s="218"/>
      <c r="L24" s="218"/>
    </row>
    <row r="25" spans="1:12">
      <c r="A25" s="218">
        <v>21</v>
      </c>
      <c r="B25" s="210">
        <v>45464</v>
      </c>
      <c r="C25" s="218"/>
      <c r="D25" s="218"/>
      <c r="E25" s="218"/>
      <c r="F25" s="218"/>
      <c r="G25" s="218"/>
      <c r="H25" s="218"/>
      <c r="I25" s="218"/>
      <c r="J25" s="218"/>
      <c r="K25" s="218"/>
      <c r="L25" s="218"/>
    </row>
    <row r="26" spans="1:12">
      <c r="A26" s="218">
        <v>22</v>
      </c>
      <c r="B26" s="210">
        <v>45465</v>
      </c>
      <c r="C26" s="218"/>
      <c r="D26" s="218"/>
      <c r="E26" s="218"/>
      <c r="F26" s="218"/>
      <c r="G26" s="218"/>
      <c r="H26" s="218"/>
      <c r="I26" s="218"/>
      <c r="J26" s="218"/>
      <c r="K26" s="218"/>
      <c r="L26" s="218"/>
    </row>
    <row r="27" spans="1:12">
      <c r="A27" s="218">
        <v>23</v>
      </c>
      <c r="B27" s="210">
        <v>45466</v>
      </c>
      <c r="C27" s="218">
        <v>130</v>
      </c>
      <c r="D27" s="218">
        <v>520</v>
      </c>
      <c r="E27" s="218">
        <v>140</v>
      </c>
      <c r="F27" s="218">
        <v>560</v>
      </c>
      <c r="G27" s="218">
        <v>9</v>
      </c>
      <c r="H27" s="218">
        <v>50</v>
      </c>
      <c r="I27" s="218">
        <v>15</v>
      </c>
      <c r="J27" s="218">
        <v>45</v>
      </c>
      <c r="K27" s="218">
        <f>C27+F27+H27+J27</f>
        <v>785</v>
      </c>
      <c r="L27" s="218">
        <f>D27+F27+H27+J27</f>
        <v>1175</v>
      </c>
    </row>
    <row r="28" spans="1:12">
      <c r="A28" s="218">
        <v>24</v>
      </c>
      <c r="B28" s="210">
        <v>45467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</row>
    <row r="29" spans="1:12">
      <c r="A29" s="218">
        <v>25</v>
      </c>
      <c r="B29" s="210">
        <v>45468</v>
      </c>
      <c r="C29" s="218"/>
      <c r="D29" s="218"/>
      <c r="E29" s="218"/>
      <c r="F29" s="218"/>
      <c r="G29" s="218"/>
      <c r="H29" s="218"/>
      <c r="I29" s="218"/>
      <c r="J29" s="218"/>
      <c r="K29" s="218"/>
      <c r="L29" s="218"/>
    </row>
    <row r="30" spans="1:12">
      <c r="A30" s="218">
        <v>26</v>
      </c>
      <c r="B30" s="210">
        <v>45469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</row>
    <row r="31" spans="1:12">
      <c r="A31" s="218">
        <v>27</v>
      </c>
      <c r="B31" s="210">
        <v>45470</v>
      </c>
      <c r="C31" s="218">
        <v>156</v>
      </c>
      <c r="D31" s="218">
        <v>624</v>
      </c>
      <c r="E31" s="218">
        <v>187</v>
      </c>
      <c r="F31" s="218">
        <v>541</v>
      </c>
      <c r="G31" s="218">
        <v>28</v>
      </c>
      <c r="H31" s="218">
        <v>84</v>
      </c>
      <c r="I31" s="218">
        <v>10</v>
      </c>
      <c r="J31" s="218">
        <v>12</v>
      </c>
      <c r="K31" s="218">
        <f>C31+E31+G31+I31</f>
        <v>381</v>
      </c>
      <c r="L31" s="218">
        <f>D31+F31+H31+J31</f>
        <v>1261</v>
      </c>
    </row>
    <row r="32" spans="1:12">
      <c r="A32" s="218">
        <v>28</v>
      </c>
      <c r="B32" s="210">
        <v>45471</v>
      </c>
      <c r="C32" s="218"/>
      <c r="D32" s="218"/>
      <c r="E32" s="218"/>
      <c r="F32" s="218"/>
      <c r="G32" s="218"/>
      <c r="H32" s="218"/>
      <c r="I32" s="218"/>
      <c r="J32" s="218"/>
      <c r="K32" s="218"/>
      <c r="L32" s="218"/>
    </row>
    <row r="33" spans="1:12">
      <c r="A33" s="218">
        <v>29</v>
      </c>
      <c r="B33" s="210">
        <v>45472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</row>
    <row r="34" spans="1:12">
      <c r="A34" s="218">
        <v>30</v>
      </c>
      <c r="B34" s="210">
        <v>45473</v>
      </c>
      <c r="C34" s="218"/>
      <c r="D34" s="218"/>
      <c r="E34" s="218"/>
      <c r="F34" s="218"/>
      <c r="G34" s="218"/>
      <c r="H34" s="218"/>
      <c r="I34" s="218"/>
      <c r="J34" s="218"/>
      <c r="K34" s="218"/>
      <c r="L34" s="218"/>
    </row>
    <row r="35" spans="1:12">
      <c r="A35" s="350" t="s">
        <v>6</v>
      </c>
      <c r="B35" s="343"/>
      <c r="C35" s="220">
        <f t="shared" ref="C35:L35" si="0">SUM(C5:C34)</f>
        <v>1375</v>
      </c>
      <c r="D35" s="220">
        <f t="shared" si="0"/>
        <v>4593</v>
      </c>
      <c r="E35" s="220">
        <f t="shared" si="0"/>
        <v>1569</v>
      </c>
      <c r="F35" s="220">
        <f t="shared" si="0"/>
        <v>2709</v>
      </c>
      <c r="G35" s="220">
        <f t="shared" si="0"/>
        <v>131</v>
      </c>
      <c r="H35" s="220">
        <f t="shared" si="0"/>
        <v>513</v>
      </c>
      <c r="I35" s="220">
        <f t="shared" si="0"/>
        <v>78</v>
      </c>
      <c r="J35" s="220">
        <f t="shared" si="0"/>
        <v>197</v>
      </c>
      <c r="K35" s="220">
        <f t="shared" si="0"/>
        <v>3644</v>
      </c>
      <c r="L35" s="220">
        <f t="shared" si="0"/>
        <v>8012</v>
      </c>
    </row>
    <row r="36" spans="1:12">
      <c r="A36" s="301" t="s">
        <v>9</v>
      </c>
      <c r="B36" s="303"/>
      <c r="C36" s="218">
        <v>45.83</v>
      </c>
      <c r="D36" s="218">
        <v>153.1</v>
      </c>
      <c r="E36" s="218">
        <v>52.3</v>
      </c>
      <c r="F36" s="218">
        <v>90.3</v>
      </c>
      <c r="G36" s="218">
        <v>4.3600000000000003</v>
      </c>
      <c r="H36" s="218">
        <v>17.100000000000001</v>
      </c>
      <c r="I36" s="218">
        <v>2.6</v>
      </c>
      <c r="J36" s="218">
        <v>6.56</v>
      </c>
      <c r="K36" s="218">
        <v>121.46</v>
      </c>
      <c r="L36" s="218">
        <v>267.06</v>
      </c>
    </row>
  </sheetData>
  <mergeCells count="10">
    <mergeCell ref="K3:L3"/>
    <mergeCell ref="A2:L2"/>
    <mergeCell ref="A3:A4"/>
    <mergeCell ref="B3:B4"/>
    <mergeCell ref="A36:B36"/>
    <mergeCell ref="A35:B35"/>
    <mergeCell ref="C3:D3"/>
    <mergeCell ref="E3:F3"/>
    <mergeCell ref="G3:H3"/>
    <mergeCell ref="I3:J3"/>
  </mergeCell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>
  <dimension ref="A2:N38"/>
  <sheetViews>
    <sheetView workbookViewId="0">
      <selection activeCell="P17" sqref="P17"/>
    </sheetView>
  </sheetViews>
  <sheetFormatPr defaultRowHeight="15"/>
  <cols>
    <col min="2" max="2" width="10.85546875" customWidth="1"/>
  </cols>
  <sheetData>
    <row r="2" spans="1:12">
      <c r="A2" s="301" t="s">
        <v>949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51" t="s">
        <v>2</v>
      </c>
      <c r="D3" s="352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53" t="s">
        <v>6</v>
      </c>
      <c r="L3" s="354"/>
    </row>
    <row r="4" spans="1:12">
      <c r="A4" s="305"/>
      <c r="B4" s="305"/>
      <c r="C4" s="143" t="s">
        <v>947</v>
      </c>
      <c r="D4" s="143" t="s">
        <v>945</v>
      </c>
      <c r="E4" s="92" t="s">
        <v>947</v>
      </c>
      <c r="F4" s="92" t="s">
        <v>945</v>
      </c>
      <c r="G4" s="144" t="s">
        <v>947</v>
      </c>
      <c r="H4" s="144" t="s">
        <v>945</v>
      </c>
      <c r="I4" s="155" t="s">
        <v>947</v>
      </c>
      <c r="J4" s="155" t="s">
        <v>945</v>
      </c>
      <c r="K4" s="232" t="s">
        <v>947</v>
      </c>
      <c r="L4" s="232" t="s">
        <v>945</v>
      </c>
    </row>
    <row r="5" spans="1:12">
      <c r="A5" s="221">
        <v>1</v>
      </c>
      <c r="B5" s="210">
        <v>45474</v>
      </c>
      <c r="C5" s="221"/>
      <c r="D5" s="221"/>
      <c r="E5" s="221"/>
      <c r="F5" s="221"/>
      <c r="G5" s="221"/>
      <c r="H5" s="221"/>
      <c r="I5" s="221"/>
      <c r="J5" s="221"/>
      <c r="K5" s="221">
        <f>C5+E5+G5+I5</f>
        <v>0</v>
      </c>
      <c r="L5" s="221">
        <f>D5+F5+H5+J5</f>
        <v>0</v>
      </c>
    </row>
    <row r="6" spans="1:12">
      <c r="A6" s="221">
        <v>2</v>
      </c>
      <c r="B6" s="210">
        <v>45475</v>
      </c>
      <c r="C6" s="221">
        <v>113</v>
      </c>
      <c r="D6" s="221">
        <v>462</v>
      </c>
      <c r="E6" s="221">
        <v>126</v>
      </c>
      <c r="F6" s="221">
        <v>314</v>
      </c>
      <c r="G6" s="221">
        <v>20</v>
      </c>
      <c r="H6" s="221">
        <v>81</v>
      </c>
      <c r="I6" s="221">
        <v>5</v>
      </c>
      <c r="J6" s="221">
        <v>6</v>
      </c>
      <c r="K6" s="223">
        <f t="shared" ref="K6:K35" si="0">C6+E6+G6+I6</f>
        <v>264</v>
      </c>
      <c r="L6" s="223">
        <f t="shared" ref="L6:L35" si="1">D6+F6+H6+J6</f>
        <v>863</v>
      </c>
    </row>
    <row r="7" spans="1:12">
      <c r="A7" s="221">
        <v>3</v>
      </c>
      <c r="B7" s="210">
        <v>45476</v>
      </c>
      <c r="C7" s="221"/>
      <c r="D7" s="221"/>
      <c r="E7" s="221"/>
      <c r="F7" s="221"/>
      <c r="G7" s="221"/>
      <c r="H7" s="221"/>
      <c r="I7" s="221"/>
      <c r="J7" s="221"/>
      <c r="K7" s="223">
        <f t="shared" si="0"/>
        <v>0</v>
      </c>
      <c r="L7" s="223">
        <f t="shared" si="1"/>
        <v>0</v>
      </c>
    </row>
    <row r="8" spans="1:12">
      <c r="A8" s="221">
        <v>4</v>
      </c>
      <c r="B8" s="210">
        <v>45477</v>
      </c>
      <c r="C8" s="221">
        <v>60</v>
      </c>
      <c r="D8" s="221">
        <v>185</v>
      </c>
      <c r="E8" s="221">
        <v>49</v>
      </c>
      <c r="F8" s="221">
        <v>151</v>
      </c>
      <c r="G8" s="221">
        <v>7</v>
      </c>
      <c r="H8" s="221">
        <v>32</v>
      </c>
      <c r="I8" s="221">
        <v>0</v>
      </c>
      <c r="J8" s="221">
        <v>0</v>
      </c>
      <c r="K8" s="223">
        <f t="shared" si="0"/>
        <v>116</v>
      </c>
      <c r="L8" s="223">
        <f t="shared" si="1"/>
        <v>368</v>
      </c>
    </row>
    <row r="9" spans="1:12">
      <c r="A9" s="221">
        <v>5</v>
      </c>
      <c r="B9" s="211">
        <v>45478</v>
      </c>
      <c r="C9" s="221"/>
      <c r="D9" s="221"/>
      <c r="E9" s="221"/>
      <c r="F9" s="221"/>
      <c r="G9" s="221"/>
      <c r="H9" s="221"/>
      <c r="I9" s="221"/>
      <c r="J9" s="221"/>
      <c r="K9" s="223">
        <f t="shared" si="0"/>
        <v>0</v>
      </c>
      <c r="L9" s="223">
        <f t="shared" si="1"/>
        <v>0</v>
      </c>
    </row>
    <row r="10" spans="1:12">
      <c r="A10" s="221">
        <v>6</v>
      </c>
      <c r="B10" s="210">
        <v>45479</v>
      </c>
      <c r="C10" s="221"/>
      <c r="D10" s="221"/>
      <c r="E10" s="221"/>
      <c r="F10" s="221"/>
      <c r="G10" s="221"/>
      <c r="H10" s="221"/>
      <c r="I10" s="221"/>
      <c r="J10" s="221"/>
      <c r="K10" s="223">
        <f t="shared" si="0"/>
        <v>0</v>
      </c>
      <c r="L10" s="223">
        <f t="shared" si="1"/>
        <v>0</v>
      </c>
    </row>
    <row r="11" spans="1:12">
      <c r="A11" s="221">
        <v>7</v>
      </c>
      <c r="B11" s="210">
        <v>45480</v>
      </c>
      <c r="C11" s="221"/>
      <c r="D11" s="221"/>
      <c r="E11" s="221"/>
      <c r="F11" s="221"/>
      <c r="G11" s="221"/>
      <c r="H11" s="221"/>
      <c r="I11" s="221"/>
      <c r="J11" s="221"/>
      <c r="K11" s="223">
        <f t="shared" si="0"/>
        <v>0</v>
      </c>
      <c r="L11" s="223">
        <f t="shared" si="1"/>
        <v>0</v>
      </c>
    </row>
    <row r="12" spans="1:12">
      <c r="A12" s="221">
        <v>8</v>
      </c>
      <c r="B12" s="210">
        <v>45481</v>
      </c>
      <c r="C12" s="221"/>
      <c r="D12" s="221"/>
      <c r="E12" s="221"/>
      <c r="F12" s="221"/>
      <c r="G12" s="221"/>
      <c r="H12" s="221"/>
      <c r="I12" s="221"/>
      <c r="J12" s="221"/>
      <c r="K12" s="223">
        <f t="shared" si="0"/>
        <v>0</v>
      </c>
      <c r="L12" s="223">
        <f t="shared" si="1"/>
        <v>0</v>
      </c>
    </row>
    <row r="13" spans="1:12">
      <c r="A13" s="221">
        <v>9</v>
      </c>
      <c r="B13" s="210">
        <v>45482</v>
      </c>
      <c r="C13" s="221">
        <v>42</v>
      </c>
      <c r="D13" s="221">
        <v>147</v>
      </c>
      <c r="E13" s="221">
        <v>57</v>
      </c>
      <c r="F13" s="221">
        <v>171</v>
      </c>
      <c r="G13" s="221">
        <v>0</v>
      </c>
      <c r="H13" s="221">
        <v>0</v>
      </c>
      <c r="I13" s="221">
        <v>0</v>
      </c>
      <c r="J13" s="221">
        <v>0</v>
      </c>
      <c r="K13" s="223">
        <f t="shared" si="0"/>
        <v>99</v>
      </c>
      <c r="L13" s="223">
        <f t="shared" si="1"/>
        <v>318</v>
      </c>
    </row>
    <row r="14" spans="1:12">
      <c r="A14" s="221">
        <v>10</v>
      </c>
      <c r="B14" s="210">
        <v>45483</v>
      </c>
      <c r="C14" s="221"/>
      <c r="D14" s="221"/>
      <c r="E14" s="221"/>
      <c r="F14" s="221"/>
      <c r="G14" s="221"/>
      <c r="H14" s="221"/>
      <c r="I14" s="221"/>
      <c r="J14" s="221"/>
      <c r="K14" s="223">
        <f t="shared" si="0"/>
        <v>0</v>
      </c>
      <c r="L14" s="223">
        <f t="shared" si="1"/>
        <v>0</v>
      </c>
    </row>
    <row r="15" spans="1:12">
      <c r="A15" s="221">
        <v>11</v>
      </c>
      <c r="B15" s="210">
        <v>45484</v>
      </c>
      <c r="C15" s="221"/>
      <c r="D15" s="221"/>
      <c r="E15" s="221"/>
      <c r="F15" s="221"/>
      <c r="G15" s="221"/>
      <c r="H15" s="221"/>
      <c r="I15" s="221"/>
      <c r="J15" s="221"/>
      <c r="K15" s="223">
        <f t="shared" si="0"/>
        <v>0</v>
      </c>
      <c r="L15" s="223">
        <f t="shared" si="1"/>
        <v>0</v>
      </c>
    </row>
    <row r="16" spans="1:12">
      <c r="A16" s="221">
        <v>12</v>
      </c>
      <c r="B16" s="210">
        <v>45485</v>
      </c>
      <c r="C16" s="221"/>
      <c r="D16" s="221"/>
      <c r="E16" s="221"/>
      <c r="F16" s="221"/>
      <c r="G16" s="221"/>
      <c r="H16" s="221"/>
      <c r="I16" s="221"/>
      <c r="J16" s="221"/>
      <c r="K16" s="223">
        <f t="shared" si="0"/>
        <v>0</v>
      </c>
      <c r="L16" s="223">
        <f t="shared" si="1"/>
        <v>0</v>
      </c>
    </row>
    <row r="17" spans="1:14">
      <c r="A17" s="221">
        <v>13</v>
      </c>
      <c r="B17" s="210">
        <v>45486</v>
      </c>
      <c r="C17" s="221"/>
      <c r="D17" s="221"/>
      <c r="E17" s="221"/>
      <c r="F17" s="221"/>
      <c r="G17" s="221"/>
      <c r="H17" s="221"/>
      <c r="I17" s="221"/>
      <c r="J17" s="221"/>
      <c r="K17" s="223">
        <f t="shared" si="0"/>
        <v>0</v>
      </c>
      <c r="L17" s="223">
        <f t="shared" si="1"/>
        <v>0</v>
      </c>
    </row>
    <row r="18" spans="1:14">
      <c r="A18" s="221">
        <v>14</v>
      </c>
      <c r="B18" s="210">
        <v>45487</v>
      </c>
      <c r="C18" s="221">
        <v>96</v>
      </c>
      <c r="D18" s="221">
        <v>338</v>
      </c>
      <c r="E18" s="221">
        <v>111</v>
      </c>
      <c r="F18" s="221">
        <v>334</v>
      </c>
      <c r="G18" s="221">
        <v>37</v>
      </c>
      <c r="H18" s="221">
        <v>148</v>
      </c>
      <c r="I18" s="221">
        <v>13</v>
      </c>
      <c r="J18" s="221">
        <v>32</v>
      </c>
      <c r="K18" s="223">
        <f t="shared" si="0"/>
        <v>257</v>
      </c>
      <c r="L18" s="223">
        <f t="shared" si="1"/>
        <v>852</v>
      </c>
    </row>
    <row r="19" spans="1:14">
      <c r="A19" s="221">
        <v>15</v>
      </c>
      <c r="B19" s="210">
        <v>45488</v>
      </c>
      <c r="C19" s="221"/>
      <c r="D19" s="221"/>
      <c r="E19" s="221"/>
      <c r="F19" s="221"/>
      <c r="G19" s="221"/>
      <c r="H19" s="221"/>
      <c r="I19" s="221"/>
      <c r="J19" s="221"/>
      <c r="K19" s="223">
        <f t="shared" si="0"/>
        <v>0</v>
      </c>
      <c r="L19" s="223">
        <f t="shared" si="1"/>
        <v>0</v>
      </c>
    </row>
    <row r="20" spans="1:14">
      <c r="A20" s="221">
        <v>16</v>
      </c>
      <c r="B20" s="210">
        <v>45489</v>
      </c>
      <c r="C20" s="221"/>
      <c r="D20" s="221"/>
      <c r="E20" s="221"/>
      <c r="F20" s="221"/>
      <c r="G20" s="221"/>
      <c r="H20" s="221"/>
      <c r="I20" s="221"/>
      <c r="J20" s="221"/>
      <c r="K20" s="223">
        <f t="shared" si="0"/>
        <v>0</v>
      </c>
      <c r="L20" s="223">
        <f t="shared" si="1"/>
        <v>0</v>
      </c>
    </row>
    <row r="21" spans="1:14">
      <c r="A21" s="221">
        <v>17</v>
      </c>
      <c r="B21" s="210">
        <v>45490</v>
      </c>
      <c r="C21" s="221"/>
      <c r="D21" s="221"/>
      <c r="E21" s="221"/>
      <c r="F21" s="221"/>
      <c r="G21" s="221"/>
      <c r="H21" s="221"/>
      <c r="I21" s="221"/>
      <c r="J21" s="221"/>
      <c r="K21" s="223">
        <f t="shared" si="0"/>
        <v>0</v>
      </c>
      <c r="L21" s="223">
        <f t="shared" si="1"/>
        <v>0</v>
      </c>
      <c r="N21" t="s">
        <v>950</v>
      </c>
    </row>
    <row r="22" spans="1:14">
      <c r="A22" s="221">
        <v>18</v>
      </c>
      <c r="B22" s="210">
        <v>45491</v>
      </c>
      <c r="C22" s="221">
        <v>137</v>
      </c>
      <c r="D22" s="221">
        <v>548</v>
      </c>
      <c r="E22" s="221">
        <v>86</v>
      </c>
      <c r="F22" s="221">
        <v>344</v>
      </c>
      <c r="G22" s="221">
        <v>17</v>
      </c>
      <c r="H22" s="221">
        <v>51</v>
      </c>
      <c r="I22" s="221">
        <v>15</v>
      </c>
      <c r="J22" s="221">
        <v>45</v>
      </c>
      <c r="K22" s="223">
        <f t="shared" si="0"/>
        <v>255</v>
      </c>
      <c r="L22" s="223">
        <f t="shared" si="1"/>
        <v>988</v>
      </c>
    </row>
    <row r="23" spans="1:14">
      <c r="A23" s="221">
        <v>19</v>
      </c>
      <c r="B23" s="210">
        <v>45492</v>
      </c>
      <c r="C23" s="221">
        <v>111</v>
      </c>
      <c r="D23" s="221">
        <v>443</v>
      </c>
      <c r="E23" s="221">
        <v>167</v>
      </c>
      <c r="F23" s="221">
        <v>501</v>
      </c>
      <c r="G23" s="221">
        <v>0</v>
      </c>
      <c r="H23" s="221">
        <v>0</v>
      </c>
      <c r="I23" s="221">
        <v>0</v>
      </c>
      <c r="J23" s="221">
        <v>0</v>
      </c>
      <c r="K23" s="223">
        <f t="shared" si="0"/>
        <v>278</v>
      </c>
      <c r="L23" s="223">
        <f t="shared" si="1"/>
        <v>944</v>
      </c>
    </row>
    <row r="24" spans="1:14">
      <c r="A24" s="221">
        <v>20</v>
      </c>
      <c r="B24" s="210">
        <v>45493</v>
      </c>
      <c r="C24" s="221"/>
      <c r="D24" s="221"/>
      <c r="E24" s="221"/>
      <c r="F24" s="221"/>
      <c r="G24" s="221"/>
      <c r="H24" s="221"/>
      <c r="I24" s="221"/>
      <c r="J24" s="221"/>
      <c r="K24" s="223">
        <f t="shared" si="0"/>
        <v>0</v>
      </c>
      <c r="L24" s="223">
        <f t="shared" si="1"/>
        <v>0</v>
      </c>
    </row>
    <row r="25" spans="1:14">
      <c r="A25" s="221">
        <v>21</v>
      </c>
      <c r="B25" s="210">
        <v>45494</v>
      </c>
      <c r="C25" s="221"/>
      <c r="D25" s="221"/>
      <c r="E25" s="221"/>
      <c r="F25" s="221"/>
      <c r="G25" s="221"/>
      <c r="H25" s="221"/>
      <c r="I25" s="221"/>
      <c r="J25" s="221"/>
      <c r="K25" s="223">
        <f t="shared" si="0"/>
        <v>0</v>
      </c>
      <c r="L25" s="223">
        <f t="shared" si="1"/>
        <v>0</v>
      </c>
    </row>
    <row r="26" spans="1:14">
      <c r="A26" s="221">
        <v>22</v>
      </c>
      <c r="B26" s="210">
        <v>45495</v>
      </c>
      <c r="C26" s="221"/>
      <c r="D26" s="221"/>
      <c r="E26" s="221"/>
      <c r="F26" s="221"/>
      <c r="G26" s="221"/>
      <c r="H26" s="221"/>
      <c r="I26" s="221"/>
      <c r="J26" s="221"/>
      <c r="K26" s="223">
        <f t="shared" si="0"/>
        <v>0</v>
      </c>
      <c r="L26" s="223">
        <f t="shared" si="1"/>
        <v>0</v>
      </c>
    </row>
    <row r="27" spans="1:14">
      <c r="A27" s="221">
        <v>23</v>
      </c>
      <c r="B27" s="210">
        <v>45496</v>
      </c>
      <c r="C27" s="221">
        <v>170</v>
      </c>
      <c r="D27" s="221">
        <v>680</v>
      </c>
      <c r="E27" s="221">
        <v>89</v>
      </c>
      <c r="F27" s="221">
        <v>356</v>
      </c>
      <c r="G27" s="221">
        <v>12</v>
      </c>
      <c r="H27" s="221">
        <v>50</v>
      </c>
      <c r="I27" s="221">
        <v>22</v>
      </c>
      <c r="J27" s="221">
        <v>88</v>
      </c>
      <c r="K27" s="223">
        <f t="shared" si="0"/>
        <v>293</v>
      </c>
      <c r="L27" s="223">
        <f t="shared" si="1"/>
        <v>1174</v>
      </c>
    </row>
    <row r="28" spans="1:14">
      <c r="A28" s="221">
        <v>24</v>
      </c>
      <c r="B28" s="210">
        <v>45497</v>
      </c>
      <c r="C28" s="221"/>
      <c r="D28" s="221"/>
      <c r="E28" s="221"/>
      <c r="F28" s="221"/>
      <c r="G28" s="221"/>
      <c r="H28" s="221"/>
      <c r="I28" s="221"/>
      <c r="J28" s="221"/>
      <c r="K28" s="223">
        <f t="shared" si="0"/>
        <v>0</v>
      </c>
      <c r="L28" s="223">
        <f t="shared" si="1"/>
        <v>0</v>
      </c>
    </row>
    <row r="29" spans="1:14">
      <c r="A29" s="221">
        <v>25</v>
      </c>
      <c r="B29" s="210">
        <v>45498</v>
      </c>
      <c r="C29" s="221">
        <v>113</v>
      </c>
      <c r="D29" s="221">
        <v>452</v>
      </c>
      <c r="E29" s="221">
        <v>47</v>
      </c>
      <c r="F29" s="221">
        <v>141</v>
      </c>
      <c r="G29" s="221">
        <v>11</v>
      </c>
      <c r="H29" s="221">
        <v>44</v>
      </c>
      <c r="I29" s="221">
        <v>2</v>
      </c>
      <c r="J29" s="221">
        <v>4</v>
      </c>
      <c r="K29" s="223">
        <f t="shared" si="0"/>
        <v>173</v>
      </c>
      <c r="L29" s="223">
        <f t="shared" si="1"/>
        <v>641</v>
      </c>
    </row>
    <row r="30" spans="1:14">
      <c r="A30" s="221">
        <v>26</v>
      </c>
      <c r="B30" s="210">
        <v>45499</v>
      </c>
      <c r="C30" s="221"/>
      <c r="D30" s="221"/>
      <c r="E30" s="221"/>
      <c r="F30" s="221"/>
      <c r="G30" s="221"/>
      <c r="H30" s="221"/>
      <c r="I30" s="221"/>
      <c r="J30" s="221"/>
      <c r="K30" s="223">
        <f t="shared" si="0"/>
        <v>0</v>
      </c>
      <c r="L30" s="223">
        <f t="shared" si="1"/>
        <v>0</v>
      </c>
    </row>
    <row r="31" spans="1:14">
      <c r="A31" s="221">
        <v>27</v>
      </c>
      <c r="B31" s="210">
        <v>45500</v>
      </c>
      <c r="C31" s="221"/>
      <c r="D31" s="221"/>
      <c r="E31" s="221"/>
      <c r="F31" s="221"/>
      <c r="G31" s="221"/>
      <c r="H31" s="221"/>
      <c r="I31" s="221"/>
      <c r="J31" s="221"/>
      <c r="K31" s="223">
        <f t="shared" si="0"/>
        <v>0</v>
      </c>
      <c r="L31" s="223">
        <f t="shared" si="1"/>
        <v>0</v>
      </c>
    </row>
    <row r="32" spans="1:14">
      <c r="A32" s="221">
        <v>28</v>
      </c>
      <c r="B32" s="210">
        <v>45501</v>
      </c>
      <c r="C32" s="221"/>
      <c r="D32" s="221"/>
      <c r="E32" s="221"/>
      <c r="F32" s="221"/>
      <c r="G32" s="221"/>
      <c r="H32" s="221"/>
      <c r="I32" s="221"/>
      <c r="J32" s="221"/>
      <c r="K32" s="223">
        <f t="shared" si="0"/>
        <v>0</v>
      </c>
      <c r="L32" s="223">
        <f t="shared" si="1"/>
        <v>0</v>
      </c>
    </row>
    <row r="33" spans="1:12">
      <c r="A33" s="221">
        <v>29</v>
      </c>
      <c r="B33" s="210">
        <v>45502</v>
      </c>
      <c r="C33" s="221"/>
      <c r="D33" s="221"/>
      <c r="E33" s="221"/>
      <c r="F33" s="221"/>
      <c r="G33" s="221"/>
      <c r="H33" s="221"/>
      <c r="I33" s="221"/>
      <c r="J33" s="221"/>
      <c r="K33" s="223">
        <f t="shared" si="0"/>
        <v>0</v>
      </c>
      <c r="L33" s="223">
        <f t="shared" si="1"/>
        <v>0</v>
      </c>
    </row>
    <row r="34" spans="1:12">
      <c r="A34" s="221">
        <v>30</v>
      </c>
      <c r="B34" s="210">
        <v>45503</v>
      </c>
      <c r="C34" s="221"/>
      <c r="D34" s="221"/>
      <c r="E34" s="221"/>
      <c r="F34" s="221"/>
      <c r="G34" s="221"/>
      <c r="H34" s="221"/>
      <c r="I34" s="221"/>
      <c r="J34" s="221"/>
      <c r="K34" s="223">
        <f t="shared" si="0"/>
        <v>0</v>
      </c>
      <c r="L34" s="223">
        <f t="shared" si="1"/>
        <v>0</v>
      </c>
    </row>
    <row r="35" spans="1:12">
      <c r="A35" s="221">
        <v>31</v>
      </c>
      <c r="B35" s="210">
        <v>45504</v>
      </c>
      <c r="C35" s="221">
        <v>164</v>
      </c>
      <c r="D35" s="221">
        <v>562</v>
      </c>
      <c r="E35" s="221">
        <v>214</v>
      </c>
      <c r="F35" s="221">
        <v>642</v>
      </c>
      <c r="G35" s="221">
        <v>24</v>
      </c>
      <c r="H35" s="221">
        <v>106</v>
      </c>
      <c r="I35" s="221">
        <v>19</v>
      </c>
      <c r="J35" s="221">
        <v>22</v>
      </c>
      <c r="K35" s="223">
        <f t="shared" si="0"/>
        <v>421</v>
      </c>
      <c r="L35" s="223">
        <f t="shared" si="1"/>
        <v>1332</v>
      </c>
    </row>
    <row r="36" spans="1:12">
      <c r="A36" s="227">
        <v>32</v>
      </c>
      <c r="B36" s="231">
        <v>31</v>
      </c>
      <c r="C36" s="228">
        <v>22</v>
      </c>
      <c r="D36" s="228">
        <v>77</v>
      </c>
      <c r="E36" s="228">
        <v>16</v>
      </c>
      <c r="F36" s="228">
        <v>49</v>
      </c>
      <c r="G36" s="228">
        <v>17</v>
      </c>
      <c r="H36" s="228">
        <v>51</v>
      </c>
      <c r="I36" s="228">
        <v>2</v>
      </c>
      <c r="J36" s="228">
        <v>3</v>
      </c>
      <c r="K36" s="228">
        <f t="shared" ref="K36" si="2">C36+E36+G36+I36</f>
        <v>57</v>
      </c>
      <c r="L36" s="228">
        <f t="shared" ref="L36" si="3">D36+F36+H36+J36</f>
        <v>180</v>
      </c>
    </row>
    <row r="37" spans="1:12">
      <c r="A37" s="350" t="s">
        <v>6</v>
      </c>
      <c r="B37" s="343"/>
      <c r="C37" s="222">
        <f t="shared" ref="C37:L37" si="4">SUM(C5:C36)</f>
        <v>1028</v>
      </c>
      <c r="D37" s="222">
        <f t="shared" si="4"/>
        <v>3894</v>
      </c>
      <c r="E37" s="222">
        <f t="shared" si="4"/>
        <v>962</v>
      </c>
      <c r="F37" s="222">
        <f t="shared" si="4"/>
        <v>3003</v>
      </c>
      <c r="G37" s="222">
        <f t="shared" si="4"/>
        <v>145</v>
      </c>
      <c r="H37" s="222">
        <f t="shared" si="4"/>
        <v>563</v>
      </c>
      <c r="I37" s="222">
        <f t="shared" si="4"/>
        <v>78</v>
      </c>
      <c r="J37" s="222">
        <f t="shared" si="4"/>
        <v>200</v>
      </c>
      <c r="K37" s="222">
        <f t="shared" si="4"/>
        <v>2213</v>
      </c>
      <c r="L37" s="222">
        <f t="shared" si="4"/>
        <v>7660</v>
      </c>
    </row>
    <row r="38" spans="1:12">
      <c r="A38" s="342" t="s">
        <v>9</v>
      </c>
      <c r="B38" s="343"/>
      <c r="C38" s="224">
        <v>33.159999999999997</v>
      </c>
      <c r="D38" s="224">
        <v>125.6</v>
      </c>
      <c r="E38" s="224">
        <v>31.03</v>
      </c>
      <c r="F38" s="224">
        <v>96.87</v>
      </c>
      <c r="G38" s="224">
        <v>4.5999999999999996</v>
      </c>
      <c r="H38" s="224">
        <v>18.16</v>
      </c>
      <c r="I38" s="224">
        <v>2.5</v>
      </c>
      <c r="J38" s="224">
        <v>6.45</v>
      </c>
      <c r="K38" s="224">
        <v>71.38</v>
      </c>
      <c r="L38" s="224">
        <v>247.09</v>
      </c>
    </row>
  </sheetData>
  <mergeCells count="10">
    <mergeCell ref="A37:B37"/>
    <mergeCell ref="A38:B38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>
  <dimension ref="A2:L37"/>
  <sheetViews>
    <sheetView workbookViewId="0">
      <selection activeCell="J37" sqref="J37"/>
    </sheetView>
  </sheetViews>
  <sheetFormatPr defaultRowHeight="15"/>
  <cols>
    <col min="1" max="1" width="8.5703125" customWidth="1"/>
    <col min="2" max="2" width="10.5703125" customWidth="1"/>
    <col min="4" max="4" width="12" bestFit="1" customWidth="1"/>
  </cols>
  <sheetData>
    <row r="2" spans="1:12">
      <c r="A2" s="301" t="s">
        <v>951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51" t="s">
        <v>2</v>
      </c>
      <c r="D3" s="352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53" t="s">
        <v>6</v>
      </c>
      <c r="L3" s="354"/>
    </row>
    <row r="4" spans="1:12">
      <c r="A4" s="305"/>
      <c r="B4" s="305"/>
      <c r="C4" s="143" t="s">
        <v>947</v>
      </c>
      <c r="D4" s="143" t="s">
        <v>945</v>
      </c>
      <c r="E4" s="92" t="s">
        <v>947</v>
      </c>
      <c r="F4" s="92" t="s">
        <v>945</v>
      </c>
      <c r="G4" s="144" t="s">
        <v>947</v>
      </c>
      <c r="H4" s="144" t="s">
        <v>945</v>
      </c>
      <c r="I4" s="155" t="s">
        <v>947</v>
      </c>
      <c r="J4" s="155" t="s">
        <v>945</v>
      </c>
      <c r="K4" s="232" t="s">
        <v>947</v>
      </c>
      <c r="L4" s="232" t="s">
        <v>945</v>
      </c>
    </row>
    <row r="5" spans="1:12">
      <c r="A5" s="225">
        <v>1</v>
      </c>
      <c r="B5" s="210">
        <v>45536</v>
      </c>
      <c r="C5" s="225"/>
      <c r="D5" s="225"/>
      <c r="E5" s="225"/>
      <c r="F5" s="225"/>
      <c r="G5" s="225"/>
      <c r="H5" s="225"/>
      <c r="I5" s="225"/>
      <c r="J5" s="225"/>
      <c r="K5" s="225">
        <f>C5+E5+G5+I5</f>
        <v>0</v>
      </c>
      <c r="L5" s="225">
        <f>D5+F5+H5+J5</f>
        <v>0</v>
      </c>
    </row>
    <row r="6" spans="1:12">
      <c r="A6" s="225">
        <v>2</v>
      </c>
      <c r="B6" s="210">
        <v>45537</v>
      </c>
      <c r="C6" s="225"/>
      <c r="D6" s="225"/>
      <c r="E6" s="225"/>
      <c r="F6" s="225"/>
      <c r="G6" s="225"/>
      <c r="H6" s="225"/>
      <c r="I6" s="225"/>
      <c r="J6" s="225"/>
      <c r="K6" s="225">
        <f t="shared" ref="K6:K35" si="0">C6+E6+G6+I6</f>
        <v>0</v>
      </c>
      <c r="L6" s="225">
        <f t="shared" ref="L6:L35" si="1">D6+F6+H6+J6</f>
        <v>0</v>
      </c>
    </row>
    <row r="7" spans="1:12">
      <c r="A7" s="225">
        <v>3</v>
      </c>
      <c r="B7" s="210">
        <v>45538</v>
      </c>
      <c r="C7" s="225">
        <v>72</v>
      </c>
      <c r="D7" s="225">
        <v>258</v>
      </c>
      <c r="E7" s="225">
        <v>97</v>
      </c>
      <c r="F7" s="225">
        <v>291</v>
      </c>
      <c r="G7" s="225">
        <v>6</v>
      </c>
      <c r="H7" s="225">
        <v>26</v>
      </c>
      <c r="I7" s="225">
        <v>4</v>
      </c>
      <c r="J7" s="225">
        <v>8</v>
      </c>
      <c r="K7" s="225">
        <f t="shared" si="0"/>
        <v>179</v>
      </c>
      <c r="L7" s="225">
        <f t="shared" si="1"/>
        <v>583</v>
      </c>
    </row>
    <row r="8" spans="1:12">
      <c r="A8" s="225">
        <v>4</v>
      </c>
      <c r="B8" s="210">
        <v>45539</v>
      </c>
      <c r="C8" s="225"/>
      <c r="D8" s="225"/>
      <c r="E8" s="225"/>
      <c r="F8" s="225"/>
      <c r="G8" s="225"/>
      <c r="H8" s="225"/>
      <c r="I8" s="225"/>
      <c r="J8" s="225"/>
      <c r="K8" s="225">
        <f t="shared" si="0"/>
        <v>0</v>
      </c>
      <c r="L8" s="225">
        <f t="shared" si="1"/>
        <v>0</v>
      </c>
    </row>
    <row r="9" spans="1:12">
      <c r="A9" s="225">
        <v>5</v>
      </c>
      <c r="B9" s="210">
        <v>45540</v>
      </c>
      <c r="C9" s="225"/>
      <c r="D9" s="225"/>
      <c r="E9" s="225"/>
      <c r="F9" s="225"/>
      <c r="G9" s="225"/>
      <c r="H9" s="225"/>
      <c r="I9" s="225"/>
      <c r="J9" s="225"/>
      <c r="K9" s="225">
        <f t="shared" si="0"/>
        <v>0</v>
      </c>
      <c r="L9" s="225">
        <f t="shared" si="1"/>
        <v>0</v>
      </c>
    </row>
    <row r="10" spans="1:12">
      <c r="A10" s="225">
        <v>6</v>
      </c>
      <c r="B10" s="210">
        <v>45541</v>
      </c>
      <c r="C10" s="225">
        <v>296</v>
      </c>
      <c r="D10" s="225">
        <v>885</v>
      </c>
      <c r="E10" s="225">
        <v>186</v>
      </c>
      <c r="F10" s="225">
        <v>558</v>
      </c>
      <c r="G10" s="225">
        <v>6</v>
      </c>
      <c r="H10" s="225">
        <v>27</v>
      </c>
      <c r="I10" s="225"/>
      <c r="J10" s="225"/>
      <c r="K10" s="225">
        <f t="shared" si="0"/>
        <v>488</v>
      </c>
      <c r="L10" s="225">
        <f t="shared" si="1"/>
        <v>1470</v>
      </c>
    </row>
    <row r="11" spans="1:12">
      <c r="A11" s="225">
        <v>7</v>
      </c>
      <c r="B11" s="210">
        <v>45542</v>
      </c>
      <c r="C11" s="225"/>
      <c r="D11" s="225"/>
      <c r="E11" s="225"/>
      <c r="F11" s="225"/>
      <c r="G11" s="225"/>
      <c r="H11" s="225"/>
      <c r="I11" s="225"/>
      <c r="J11" s="225"/>
      <c r="K11" s="225">
        <f t="shared" si="0"/>
        <v>0</v>
      </c>
      <c r="L11" s="225">
        <f t="shared" si="1"/>
        <v>0</v>
      </c>
    </row>
    <row r="12" spans="1:12">
      <c r="A12" s="225">
        <v>8</v>
      </c>
      <c r="B12" s="210">
        <v>45543</v>
      </c>
      <c r="C12" s="225"/>
      <c r="D12" s="225"/>
      <c r="E12" s="225"/>
      <c r="F12" s="225"/>
      <c r="G12" s="225"/>
      <c r="H12" s="225"/>
      <c r="I12" s="225"/>
      <c r="J12" s="225"/>
      <c r="K12" s="225">
        <f t="shared" si="0"/>
        <v>0</v>
      </c>
      <c r="L12" s="225">
        <f t="shared" si="1"/>
        <v>0</v>
      </c>
    </row>
    <row r="13" spans="1:12">
      <c r="A13" s="225">
        <v>9</v>
      </c>
      <c r="B13" s="210">
        <v>45544</v>
      </c>
      <c r="C13" s="225"/>
      <c r="D13" s="225"/>
      <c r="E13" s="225"/>
      <c r="F13" s="225"/>
      <c r="G13" s="225"/>
      <c r="H13" s="225"/>
      <c r="I13" s="225"/>
      <c r="J13" s="225"/>
      <c r="K13" s="225">
        <f t="shared" si="0"/>
        <v>0</v>
      </c>
      <c r="L13" s="225">
        <f t="shared" si="1"/>
        <v>0</v>
      </c>
    </row>
    <row r="14" spans="1:12">
      <c r="A14" s="225">
        <v>10</v>
      </c>
      <c r="B14" s="210">
        <v>45545</v>
      </c>
      <c r="C14" s="225"/>
      <c r="D14" s="225"/>
      <c r="E14" s="225"/>
      <c r="F14" s="225"/>
      <c r="G14" s="225"/>
      <c r="H14" s="225"/>
      <c r="I14" s="225"/>
      <c r="J14" s="225"/>
      <c r="K14" s="225">
        <f t="shared" si="0"/>
        <v>0</v>
      </c>
      <c r="L14" s="225">
        <f t="shared" si="1"/>
        <v>0</v>
      </c>
    </row>
    <row r="15" spans="1:12">
      <c r="A15" s="225">
        <v>11</v>
      </c>
      <c r="B15" s="210">
        <v>45546</v>
      </c>
      <c r="C15" s="225"/>
      <c r="D15" s="225"/>
      <c r="E15" s="225"/>
      <c r="F15" s="225"/>
      <c r="G15" s="225"/>
      <c r="H15" s="225"/>
      <c r="I15" s="225"/>
      <c r="J15" s="225"/>
      <c r="K15" s="225">
        <f t="shared" si="0"/>
        <v>0</v>
      </c>
      <c r="L15" s="225">
        <f t="shared" si="1"/>
        <v>0</v>
      </c>
    </row>
    <row r="16" spans="1:12">
      <c r="A16" s="225">
        <v>12</v>
      </c>
      <c r="B16" s="210">
        <v>45547</v>
      </c>
      <c r="C16" s="225">
        <v>111</v>
      </c>
      <c r="D16" s="225">
        <v>444</v>
      </c>
      <c r="E16" s="225">
        <v>54</v>
      </c>
      <c r="F16" s="225">
        <v>216</v>
      </c>
      <c r="G16" s="225"/>
      <c r="H16" s="225"/>
      <c r="I16" s="225"/>
      <c r="J16" s="225"/>
      <c r="K16" s="225">
        <f t="shared" si="0"/>
        <v>165</v>
      </c>
      <c r="L16" s="225">
        <f t="shared" si="1"/>
        <v>660</v>
      </c>
    </row>
    <row r="17" spans="1:12">
      <c r="A17" s="225">
        <v>13</v>
      </c>
      <c r="B17" s="210">
        <v>45548</v>
      </c>
      <c r="C17" s="225"/>
      <c r="D17" s="225"/>
      <c r="E17" s="225"/>
      <c r="F17" s="225"/>
      <c r="G17" s="225"/>
      <c r="H17" s="225"/>
      <c r="I17" s="225"/>
      <c r="J17" s="225"/>
      <c r="K17" s="225">
        <f t="shared" si="0"/>
        <v>0</v>
      </c>
      <c r="L17" s="225">
        <f t="shared" si="1"/>
        <v>0</v>
      </c>
    </row>
    <row r="18" spans="1:12">
      <c r="A18" s="225">
        <v>14</v>
      </c>
      <c r="B18" s="210">
        <v>45549</v>
      </c>
      <c r="C18" s="225">
        <v>176</v>
      </c>
      <c r="D18" s="225">
        <v>560</v>
      </c>
      <c r="E18" s="225">
        <v>54</v>
      </c>
      <c r="F18" s="225">
        <v>160</v>
      </c>
      <c r="G18" s="225">
        <v>43</v>
      </c>
      <c r="H18" s="225">
        <v>120</v>
      </c>
      <c r="I18" s="225">
        <v>35</v>
      </c>
      <c r="J18" s="225">
        <v>40</v>
      </c>
      <c r="K18" s="225">
        <f t="shared" si="0"/>
        <v>308</v>
      </c>
      <c r="L18" s="225">
        <f t="shared" si="1"/>
        <v>880</v>
      </c>
    </row>
    <row r="19" spans="1:12">
      <c r="A19" s="225">
        <v>15</v>
      </c>
      <c r="B19" s="210">
        <v>45550</v>
      </c>
      <c r="C19" s="225"/>
      <c r="D19" s="225"/>
      <c r="E19" s="225"/>
      <c r="F19" s="225"/>
      <c r="G19" s="225"/>
      <c r="H19" s="225"/>
      <c r="I19" s="225"/>
      <c r="J19" s="225"/>
      <c r="K19" s="225">
        <f t="shared" si="0"/>
        <v>0</v>
      </c>
      <c r="L19" s="225">
        <f t="shared" si="1"/>
        <v>0</v>
      </c>
    </row>
    <row r="20" spans="1:12">
      <c r="A20" s="225">
        <v>16</v>
      </c>
      <c r="B20" s="210">
        <v>45551</v>
      </c>
      <c r="C20" s="225"/>
      <c r="D20" s="225"/>
      <c r="E20" s="225"/>
      <c r="F20" s="225"/>
      <c r="G20" s="225"/>
      <c r="H20" s="225"/>
      <c r="I20" s="225"/>
      <c r="J20" s="225"/>
      <c r="K20" s="225">
        <f t="shared" si="0"/>
        <v>0</v>
      </c>
      <c r="L20" s="225">
        <f t="shared" si="1"/>
        <v>0</v>
      </c>
    </row>
    <row r="21" spans="1:12">
      <c r="A21" s="225">
        <v>17</v>
      </c>
      <c r="B21" s="210">
        <v>45552</v>
      </c>
      <c r="C21" s="225"/>
      <c r="D21" s="225"/>
      <c r="E21" s="225"/>
      <c r="F21" s="225"/>
      <c r="G21" s="225"/>
      <c r="H21" s="225"/>
      <c r="I21" s="225"/>
      <c r="J21" s="225"/>
      <c r="K21" s="225">
        <f t="shared" si="0"/>
        <v>0</v>
      </c>
      <c r="L21" s="225">
        <f t="shared" si="1"/>
        <v>0</v>
      </c>
    </row>
    <row r="22" spans="1:12">
      <c r="A22" s="225">
        <v>18</v>
      </c>
      <c r="B22" s="210">
        <v>45553</v>
      </c>
      <c r="C22" s="225"/>
      <c r="D22" s="225"/>
      <c r="E22" s="225"/>
      <c r="F22" s="225"/>
      <c r="G22" s="225"/>
      <c r="H22" s="225"/>
      <c r="I22" s="225"/>
      <c r="J22" s="225"/>
      <c r="K22" s="225">
        <f t="shared" si="0"/>
        <v>0</v>
      </c>
      <c r="L22" s="225">
        <f t="shared" si="1"/>
        <v>0</v>
      </c>
    </row>
    <row r="23" spans="1:12">
      <c r="A23" s="225">
        <v>19</v>
      </c>
      <c r="B23" s="210">
        <v>45554</v>
      </c>
      <c r="C23" s="225"/>
      <c r="D23" s="225"/>
      <c r="E23" s="225"/>
      <c r="F23" s="225"/>
      <c r="G23" s="225"/>
      <c r="H23" s="225"/>
      <c r="I23" s="225"/>
      <c r="J23" s="225"/>
      <c r="K23" s="225">
        <f t="shared" si="0"/>
        <v>0</v>
      </c>
      <c r="L23" s="225">
        <f t="shared" si="1"/>
        <v>0</v>
      </c>
    </row>
    <row r="24" spans="1:12">
      <c r="A24" s="225">
        <v>20</v>
      </c>
      <c r="B24" s="210">
        <v>45555</v>
      </c>
      <c r="C24" s="225">
        <v>20</v>
      </c>
      <c r="D24" s="225">
        <v>78</v>
      </c>
      <c r="E24" s="225">
        <v>20</v>
      </c>
      <c r="F24" s="225">
        <v>70</v>
      </c>
      <c r="G24" s="225"/>
      <c r="H24" s="225"/>
      <c r="I24" s="225"/>
      <c r="J24" s="225"/>
      <c r="K24" s="225">
        <f t="shared" si="0"/>
        <v>40</v>
      </c>
      <c r="L24" s="225">
        <f t="shared" si="1"/>
        <v>148</v>
      </c>
    </row>
    <row r="25" spans="1:12">
      <c r="A25" s="225">
        <v>21</v>
      </c>
      <c r="B25" s="210">
        <v>45556</v>
      </c>
      <c r="C25" s="225"/>
      <c r="D25" s="225"/>
      <c r="E25" s="225"/>
      <c r="F25" s="225"/>
      <c r="G25" s="225"/>
      <c r="H25" s="225"/>
      <c r="I25" s="225"/>
      <c r="J25" s="225"/>
      <c r="K25" s="225">
        <f t="shared" si="0"/>
        <v>0</v>
      </c>
      <c r="L25" s="225">
        <f t="shared" si="1"/>
        <v>0</v>
      </c>
    </row>
    <row r="26" spans="1:12">
      <c r="A26" s="225">
        <v>22</v>
      </c>
      <c r="B26" s="210">
        <v>45557</v>
      </c>
      <c r="C26" s="225">
        <v>87</v>
      </c>
      <c r="D26" s="225">
        <v>310</v>
      </c>
      <c r="E26" s="225">
        <v>113</v>
      </c>
      <c r="F26" s="225">
        <v>343</v>
      </c>
      <c r="G26" s="225">
        <v>27</v>
      </c>
      <c r="H26" s="225">
        <v>114</v>
      </c>
      <c r="I26" s="225">
        <v>8</v>
      </c>
      <c r="J26" s="225">
        <v>17</v>
      </c>
      <c r="K26" s="225">
        <f t="shared" si="0"/>
        <v>235</v>
      </c>
      <c r="L26" s="225">
        <f t="shared" si="1"/>
        <v>784</v>
      </c>
    </row>
    <row r="27" spans="1:12">
      <c r="A27" s="225">
        <v>23</v>
      </c>
      <c r="B27" s="210">
        <v>45558</v>
      </c>
      <c r="C27" s="225">
        <v>83</v>
      </c>
      <c r="D27" s="225">
        <v>290</v>
      </c>
      <c r="E27" s="225">
        <v>94</v>
      </c>
      <c r="F27" s="225">
        <v>282</v>
      </c>
      <c r="G27" s="225"/>
      <c r="H27" s="225"/>
      <c r="I27" s="225"/>
      <c r="J27" s="225"/>
      <c r="K27" s="225">
        <f t="shared" si="0"/>
        <v>177</v>
      </c>
      <c r="L27" s="225">
        <f t="shared" si="1"/>
        <v>572</v>
      </c>
    </row>
    <row r="28" spans="1:12">
      <c r="A28" s="225">
        <v>24</v>
      </c>
      <c r="B28" s="210">
        <v>45559</v>
      </c>
      <c r="C28" s="225"/>
      <c r="D28" s="225"/>
      <c r="E28" s="225"/>
      <c r="F28" s="225"/>
      <c r="G28" s="225"/>
      <c r="H28" s="225"/>
      <c r="I28" s="225"/>
      <c r="J28" s="225"/>
      <c r="K28" s="225">
        <f t="shared" si="0"/>
        <v>0</v>
      </c>
      <c r="L28" s="225">
        <f t="shared" si="1"/>
        <v>0</v>
      </c>
    </row>
    <row r="29" spans="1:12">
      <c r="A29" s="225">
        <v>25</v>
      </c>
      <c r="B29" s="210">
        <v>45560</v>
      </c>
      <c r="C29" s="225"/>
      <c r="D29" s="225"/>
      <c r="E29" s="225"/>
      <c r="F29" s="225"/>
      <c r="G29" s="225"/>
      <c r="H29" s="225"/>
      <c r="I29" s="225"/>
      <c r="J29" s="225"/>
      <c r="K29" s="225">
        <f t="shared" si="0"/>
        <v>0</v>
      </c>
      <c r="L29" s="225">
        <f t="shared" si="1"/>
        <v>0</v>
      </c>
    </row>
    <row r="30" spans="1:12">
      <c r="A30" s="225">
        <v>26</v>
      </c>
      <c r="B30" s="210">
        <v>45561</v>
      </c>
      <c r="C30" s="225"/>
      <c r="D30" s="225"/>
      <c r="E30" s="225"/>
      <c r="F30" s="225"/>
      <c r="G30" s="225"/>
      <c r="H30" s="225"/>
      <c r="I30" s="225"/>
      <c r="J30" s="225"/>
      <c r="K30" s="225">
        <f t="shared" si="0"/>
        <v>0</v>
      </c>
      <c r="L30" s="225">
        <f t="shared" si="1"/>
        <v>0</v>
      </c>
    </row>
    <row r="31" spans="1:12">
      <c r="A31" s="225">
        <v>27</v>
      </c>
      <c r="B31" s="210">
        <v>45562</v>
      </c>
      <c r="C31" s="225">
        <v>162</v>
      </c>
      <c r="D31" s="225">
        <v>567</v>
      </c>
      <c r="E31" s="225">
        <v>91</v>
      </c>
      <c r="F31" s="225">
        <v>273</v>
      </c>
      <c r="G31" s="225">
        <v>21</v>
      </c>
      <c r="H31" s="225">
        <v>63</v>
      </c>
      <c r="I31" s="225">
        <v>22</v>
      </c>
      <c r="J31" s="225">
        <v>66</v>
      </c>
      <c r="K31" s="225">
        <f t="shared" si="0"/>
        <v>296</v>
      </c>
      <c r="L31" s="225">
        <f t="shared" si="1"/>
        <v>969</v>
      </c>
    </row>
    <row r="32" spans="1:12">
      <c r="A32" s="225">
        <v>28</v>
      </c>
      <c r="B32" s="210">
        <v>45563</v>
      </c>
      <c r="C32" s="225"/>
      <c r="D32" s="225"/>
      <c r="E32" s="225"/>
      <c r="F32" s="225"/>
      <c r="G32" s="225"/>
      <c r="H32" s="225"/>
      <c r="I32" s="225"/>
      <c r="J32" s="225"/>
      <c r="K32" s="225">
        <f t="shared" si="0"/>
        <v>0</v>
      </c>
      <c r="L32" s="225">
        <f t="shared" si="1"/>
        <v>0</v>
      </c>
    </row>
    <row r="33" spans="1:12">
      <c r="A33" s="225">
        <v>29</v>
      </c>
      <c r="B33" s="210">
        <v>45564</v>
      </c>
      <c r="C33" s="225"/>
      <c r="D33" s="225"/>
      <c r="E33" s="225"/>
      <c r="F33" s="225"/>
      <c r="G33" s="225"/>
      <c r="H33" s="225"/>
      <c r="I33" s="225"/>
      <c r="J33" s="225"/>
      <c r="K33" s="225">
        <f t="shared" si="0"/>
        <v>0</v>
      </c>
      <c r="L33" s="225">
        <f t="shared" si="1"/>
        <v>0</v>
      </c>
    </row>
    <row r="34" spans="1:12">
      <c r="A34" s="225">
        <v>30</v>
      </c>
      <c r="B34" s="210">
        <v>45565</v>
      </c>
      <c r="C34" s="225"/>
      <c r="D34" s="225"/>
      <c r="E34" s="225"/>
      <c r="F34" s="225"/>
      <c r="G34" s="225"/>
      <c r="H34" s="225"/>
      <c r="I34" s="225"/>
      <c r="J34" s="225"/>
      <c r="K34" s="225">
        <f t="shared" si="0"/>
        <v>0</v>
      </c>
      <c r="L34" s="225">
        <f t="shared" si="1"/>
        <v>0</v>
      </c>
    </row>
    <row r="35" spans="1:12">
      <c r="A35" s="225">
        <v>31</v>
      </c>
      <c r="B35" s="210" t="s">
        <v>952</v>
      </c>
      <c r="C35" s="225">
        <v>201</v>
      </c>
      <c r="D35" s="225">
        <v>703</v>
      </c>
      <c r="E35" s="225">
        <v>88</v>
      </c>
      <c r="F35" s="225">
        <v>264</v>
      </c>
      <c r="G35" s="225">
        <v>19</v>
      </c>
      <c r="H35" s="225">
        <v>57</v>
      </c>
      <c r="I35" s="225">
        <v>16</v>
      </c>
      <c r="J35" s="225">
        <v>32</v>
      </c>
      <c r="K35" s="225">
        <f t="shared" si="0"/>
        <v>324</v>
      </c>
      <c r="L35" s="225">
        <f t="shared" si="1"/>
        <v>1056</v>
      </c>
    </row>
    <row r="36" spans="1:12">
      <c r="A36" s="350" t="s">
        <v>6</v>
      </c>
      <c r="B36" s="343"/>
      <c r="C36" s="226">
        <f t="shared" ref="C36:J36" si="2">SUM(C7:C35)</f>
        <v>1208</v>
      </c>
      <c r="D36" s="226">
        <f t="shared" si="2"/>
        <v>4095</v>
      </c>
      <c r="E36" s="226">
        <f t="shared" si="2"/>
        <v>797</v>
      </c>
      <c r="F36" s="226">
        <f t="shared" si="2"/>
        <v>2457</v>
      </c>
      <c r="G36" s="226">
        <f t="shared" si="2"/>
        <v>122</v>
      </c>
      <c r="H36" s="226">
        <f t="shared" si="2"/>
        <v>407</v>
      </c>
      <c r="I36" s="226">
        <f t="shared" si="2"/>
        <v>85</v>
      </c>
      <c r="J36" s="226">
        <f t="shared" si="2"/>
        <v>163</v>
      </c>
      <c r="K36" s="226">
        <f t="shared" ref="K36:L36" si="3">SUM(K5:K35)</f>
        <v>2212</v>
      </c>
      <c r="L36" s="226">
        <f t="shared" si="3"/>
        <v>7122</v>
      </c>
    </row>
    <row r="37" spans="1:12">
      <c r="A37" s="342" t="s">
        <v>9</v>
      </c>
      <c r="B37" s="343"/>
      <c r="C37" s="226">
        <v>38.96</v>
      </c>
      <c r="D37" s="226">
        <v>132.09</v>
      </c>
      <c r="E37" s="226">
        <v>25.7</v>
      </c>
      <c r="F37" s="226">
        <v>79.25</v>
      </c>
      <c r="G37" s="226">
        <v>3.9</v>
      </c>
      <c r="H37" s="226">
        <v>13.1</v>
      </c>
      <c r="I37" s="226">
        <v>2.7</v>
      </c>
      <c r="J37" s="226">
        <v>5.2</v>
      </c>
      <c r="K37" s="226">
        <v>71.349999999999994</v>
      </c>
      <c r="L37" s="226">
        <v>229.74</v>
      </c>
    </row>
  </sheetData>
  <mergeCells count="10">
    <mergeCell ref="A36:B36"/>
    <mergeCell ref="A37:B37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2:L36"/>
  <sheetViews>
    <sheetView workbookViewId="0">
      <selection activeCell="C40" sqref="C40"/>
    </sheetView>
  </sheetViews>
  <sheetFormatPr defaultRowHeight="15"/>
  <cols>
    <col min="2" max="2" width="12" customWidth="1"/>
  </cols>
  <sheetData>
    <row r="2" spans="1:12">
      <c r="A2" s="301" t="s">
        <v>953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51" t="s">
        <v>2</v>
      </c>
      <c r="D3" s="352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53" t="s">
        <v>6</v>
      </c>
      <c r="L3" s="354"/>
    </row>
    <row r="4" spans="1:12">
      <c r="A4" s="305"/>
      <c r="B4" s="305"/>
      <c r="C4" s="143" t="s">
        <v>947</v>
      </c>
      <c r="D4" s="143" t="s">
        <v>945</v>
      </c>
      <c r="E4" s="92" t="s">
        <v>947</v>
      </c>
      <c r="F4" s="92" t="s">
        <v>945</v>
      </c>
      <c r="G4" s="144" t="s">
        <v>947</v>
      </c>
      <c r="H4" s="144" t="s">
        <v>945</v>
      </c>
      <c r="I4" s="155" t="s">
        <v>947</v>
      </c>
      <c r="J4" s="155" t="s">
        <v>945</v>
      </c>
      <c r="K4" s="232" t="s">
        <v>947</v>
      </c>
      <c r="L4" s="232" t="s">
        <v>945</v>
      </c>
    </row>
    <row r="5" spans="1:12">
      <c r="A5" s="229">
        <v>1</v>
      </c>
      <c r="B5" s="210">
        <v>45536</v>
      </c>
      <c r="C5" s="229"/>
      <c r="D5" s="229"/>
      <c r="E5" s="229"/>
      <c r="F5" s="229"/>
      <c r="G5" s="229"/>
      <c r="H5" s="229"/>
      <c r="I5" s="229"/>
      <c r="J5" s="229"/>
      <c r="K5" s="229">
        <f>C5+E5+G5+I5</f>
        <v>0</v>
      </c>
      <c r="L5" s="229">
        <f>D5+F5+H5+J5</f>
        <v>0</v>
      </c>
    </row>
    <row r="6" spans="1:12">
      <c r="A6" s="229">
        <v>2</v>
      </c>
      <c r="B6" s="210">
        <v>45537</v>
      </c>
      <c r="C6" s="229">
        <v>83</v>
      </c>
      <c r="D6" s="229">
        <v>290</v>
      </c>
      <c r="E6" s="229">
        <v>110</v>
      </c>
      <c r="F6" s="229">
        <v>330</v>
      </c>
      <c r="G6" s="229">
        <v>5</v>
      </c>
      <c r="H6" s="229">
        <v>22</v>
      </c>
      <c r="I6" s="229"/>
      <c r="J6" s="229"/>
      <c r="K6" s="229">
        <f t="shared" ref="K6:K34" si="0">C6+E6+G6+I6</f>
        <v>198</v>
      </c>
      <c r="L6" s="229">
        <f t="shared" ref="L6:L34" si="1">D6+F6+H6+J6</f>
        <v>642</v>
      </c>
    </row>
    <row r="7" spans="1:12">
      <c r="A7" s="229">
        <v>3</v>
      </c>
      <c r="B7" s="210">
        <v>45538</v>
      </c>
      <c r="C7" s="229"/>
      <c r="D7" s="229"/>
      <c r="E7" s="229"/>
      <c r="F7" s="229"/>
      <c r="G7" s="229"/>
      <c r="H7" s="229"/>
      <c r="I7" s="229"/>
      <c r="J7" s="229"/>
      <c r="K7" s="229">
        <f t="shared" si="0"/>
        <v>0</v>
      </c>
      <c r="L7" s="229">
        <f t="shared" si="1"/>
        <v>0</v>
      </c>
    </row>
    <row r="8" spans="1:12">
      <c r="A8" s="229">
        <v>4</v>
      </c>
      <c r="B8" s="210">
        <v>45539</v>
      </c>
      <c r="C8" s="229"/>
      <c r="D8" s="229"/>
      <c r="E8" s="229"/>
      <c r="F8" s="229"/>
      <c r="G8" s="229"/>
      <c r="H8" s="229"/>
      <c r="I8" s="229"/>
      <c r="J8" s="229"/>
      <c r="K8" s="229">
        <f t="shared" si="0"/>
        <v>0</v>
      </c>
      <c r="L8" s="229">
        <f t="shared" si="1"/>
        <v>0</v>
      </c>
    </row>
    <row r="9" spans="1:12">
      <c r="A9" s="229">
        <v>5</v>
      </c>
      <c r="B9" s="210">
        <v>45540</v>
      </c>
      <c r="C9" s="229"/>
      <c r="D9" s="229"/>
      <c r="E9" s="229"/>
      <c r="F9" s="229"/>
      <c r="G9" s="229"/>
      <c r="H9" s="229"/>
      <c r="I9" s="229"/>
      <c r="J9" s="229"/>
      <c r="K9" s="229">
        <f t="shared" si="0"/>
        <v>0</v>
      </c>
      <c r="L9" s="229">
        <f t="shared" si="1"/>
        <v>0</v>
      </c>
    </row>
    <row r="10" spans="1:12">
      <c r="A10" s="229">
        <v>6</v>
      </c>
      <c r="B10" s="210">
        <v>45541</v>
      </c>
      <c r="C10" s="229"/>
      <c r="D10" s="229"/>
      <c r="E10" s="229"/>
      <c r="F10" s="229"/>
      <c r="G10" s="229"/>
      <c r="H10" s="229"/>
      <c r="I10" s="229"/>
      <c r="J10" s="229"/>
      <c r="K10" s="229">
        <f t="shared" si="0"/>
        <v>0</v>
      </c>
      <c r="L10" s="229">
        <f t="shared" si="1"/>
        <v>0</v>
      </c>
    </row>
    <row r="11" spans="1:12">
      <c r="A11" s="229">
        <v>7</v>
      </c>
      <c r="B11" s="210">
        <v>45542</v>
      </c>
      <c r="C11" s="229"/>
      <c r="D11" s="229"/>
      <c r="E11" s="229"/>
      <c r="F11" s="229"/>
      <c r="G11" s="229"/>
      <c r="H11" s="229"/>
      <c r="I11" s="229"/>
      <c r="J11" s="229"/>
      <c r="K11" s="229">
        <f t="shared" si="0"/>
        <v>0</v>
      </c>
      <c r="L11" s="229">
        <f t="shared" si="1"/>
        <v>0</v>
      </c>
    </row>
    <row r="12" spans="1:12">
      <c r="A12" s="229">
        <v>8</v>
      </c>
      <c r="B12" s="210">
        <v>45543</v>
      </c>
      <c r="C12" s="229"/>
      <c r="D12" s="229"/>
      <c r="E12" s="229"/>
      <c r="F12" s="229"/>
      <c r="G12" s="229"/>
      <c r="H12" s="229"/>
      <c r="I12" s="229"/>
      <c r="J12" s="229"/>
      <c r="K12" s="229">
        <f t="shared" si="0"/>
        <v>0</v>
      </c>
      <c r="L12" s="229">
        <f t="shared" si="1"/>
        <v>0</v>
      </c>
    </row>
    <row r="13" spans="1:12">
      <c r="A13" s="229">
        <v>9</v>
      </c>
      <c r="B13" s="210">
        <v>45544</v>
      </c>
      <c r="C13" s="229"/>
      <c r="D13" s="229"/>
      <c r="E13" s="229"/>
      <c r="F13" s="229"/>
      <c r="G13" s="229"/>
      <c r="H13" s="229"/>
      <c r="I13" s="229"/>
      <c r="J13" s="229"/>
      <c r="K13" s="229">
        <f t="shared" si="0"/>
        <v>0</v>
      </c>
      <c r="L13" s="229">
        <f t="shared" si="1"/>
        <v>0</v>
      </c>
    </row>
    <row r="14" spans="1:12">
      <c r="A14" s="229">
        <v>10</v>
      </c>
      <c r="B14" s="210">
        <v>45545</v>
      </c>
      <c r="C14" s="229">
        <v>67</v>
      </c>
      <c r="D14" s="229">
        <v>198</v>
      </c>
      <c r="E14" s="229">
        <v>52</v>
      </c>
      <c r="F14" s="229">
        <v>160</v>
      </c>
      <c r="G14" s="229"/>
      <c r="H14" s="229"/>
      <c r="I14" s="229"/>
      <c r="J14" s="229"/>
      <c r="K14" s="229">
        <f t="shared" si="0"/>
        <v>119</v>
      </c>
      <c r="L14" s="229">
        <f t="shared" si="1"/>
        <v>358</v>
      </c>
    </row>
    <row r="15" spans="1:12">
      <c r="A15" s="229">
        <v>11</v>
      </c>
      <c r="B15" s="210">
        <v>45546</v>
      </c>
      <c r="C15" s="229">
        <v>98</v>
      </c>
      <c r="D15" s="229">
        <v>294</v>
      </c>
      <c r="E15" s="229">
        <v>63</v>
      </c>
      <c r="F15" s="229">
        <v>168</v>
      </c>
      <c r="G15" s="229">
        <v>16</v>
      </c>
      <c r="H15" s="229">
        <v>52</v>
      </c>
      <c r="I15" s="229">
        <v>11</v>
      </c>
      <c r="J15" s="229">
        <v>12</v>
      </c>
      <c r="K15" s="229">
        <f t="shared" si="0"/>
        <v>188</v>
      </c>
      <c r="L15" s="229">
        <f t="shared" si="1"/>
        <v>526</v>
      </c>
    </row>
    <row r="16" spans="1:12">
      <c r="A16" s="229">
        <v>12</v>
      </c>
      <c r="B16" s="210">
        <v>45547</v>
      </c>
      <c r="C16" s="229"/>
      <c r="D16" s="229"/>
      <c r="E16" s="229"/>
      <c r="F16" s="229"/>
      <c r="G16" s="229"/>
      <c r="H16" s="229"/>
      <c r="I16" s="229"/>
      <c r="J16" s="229"/>
      <c r="K16" s="229">
        <f t="shared" si="0"/>
        <v>0</v>
      </c>
      <c r="L16" s="229">
        <f t="shared" si="1"/>
        <v>0</v>
      </c>
    </row>
    <row r="17" spans="1:12">
      <c r="A17" s="229">
        <v>13</v>
      </c>
      <c r="B17" s="210">
        <v>45548</v>
      </c>
      <c r="C17" s="229"/>
      <c r="D17" s="229"/>
      <c r="E17" s="229"/>
      <c r="F17" s="229"/>
      <c r="G17" s="229"/>
      <c r="H17" s="229"/>
      <c r="I17" s="229"/>
      <c r="J17" s="229"/>
      <c r="K17" s="229">
        <f t="shared" si="0"/>
        <v>0</v>
      </c>
      <c r="L17" s="229">
        <f t="shared" si="1"/>
        <v>0</v>
      </c>
    </row>
    <row r="18" spans="1:12">
      <c r="A18" s="229">
        <v>14</v>
      </c>
      <c r="B18" s="210">
        <v>45549</v>
      </c>
      <c r="C18" s="229">
        <v>80</v>
      </c>
      <c r="D18" s="229">
        <v>280</v>
      </c>
      <c r="E18" s="229">
        <v>85</v>
      </c>
      <c r="F18" s="229">
        <v>255</v>
      </c>
      <c r="G18" s="229">
        <v>35</v>
      </c>
      <c r="H18" s="229">
        <v>140</v>
      </c>
      <c r="I18" s="229"/>
      <c r="J18" s="229"/>
      <c r="K18" s="229">
        <f t="shared" si="0"/>
        <v>200</v>
      </c>
      <c r="L18" s="229">
        <f t="shared" si="1"/>
        <v>675</v>
      </c>
    </row>
    <row r="19" spans="1:12">
      <c r="A19" s="229">
        <v>15</v>
      </c>
      <c r="B19" s="210">
        <v>45550</v>
      </c>
      <c r="C19" s="229">
        <v>66</v>
      </c>
      <c r="D19" s="229">
        <v>230</v>
      </c>
      <c r="E19" s="229">
        <v>88</v>
      </c>
      <c r="F19" s="229">
        <v>264</v>
      </c>
      <c r="G19" s="229">
        <v>17</v>
      </c>
      <c r="H19" s="229">
        <v>68</v>
      </c>
      <c r="I19" s="229">
        <v>12</v>
      </c>
      <c r="J19" s="229">
        <v>31</v>
      </c>
      <c r="K19" s="229">
        <f t="shared" si="0"/>
        <v>183</v>
      </c>
      <c r="L19" s="229">
        <f t="shared" si="1"/>
        <v>593</v>
      </c>
    </row>
    <row r="20" spans="1:12">
      <c r="A20" s="229">
        <v>16</v>
      </c>
      <c r="B20" s="210">
        <v>45551</v>
      </c>
      <c r="C20" s="229">
        <v>31</v>
      </c>
      <c r="D20" s="229">
        <v>118</v>
      </c>
      <c r="E20" s="229">
        <v>50</v>
      </c>
      <c r="F20" s="229">
        <v>148</v>
      </c>
      <c r="G20" s="229">
        <v>20</v>
      </c>
      <c r="H20" s="229">
        <v>90</v>
      </c>
      <c r="I20" s="229">
        <v>20</v>
      </c>
      <c r="J20" s="229">
        <v>40</v>
      </c>
      <c r="K20" s="229">
        <f t="shared" si="0"/>
        <v>121</v>
      </c>
      <c r="L20" s="229">
        <f t="shared" si="1"/>
        <v>396</v>
      </c>
    </row>
    <row r="21" spans="1:12">
      <c r="A21" s="229">
        <v>17</v>
      </c>
      <c r="B21" s="210">
        <v>45552</v>
      </c>
      <c r="C21" s="229"/>
      <c r="D21" s="229"/>
      <c r="E21" s="229"/>
      <c r="F21" s="229"/>
      <c r="G21" s="229"/>
      <c r="H21" s="229"/>
      <c r="I21" s="229"/>
      <c r="J21" s="229"/>
      <c r="K21" s="229">
        <f t="shared" si="0"/>
        <v>0</v>
      </c>
      <c r="L21" s="229">
        <f t="shared" si="1"/>
        <v>0</v>
      </c>
    </row>
    <row r="22" spans="1:12">
      <c r="A22" s="229">
        <v>18</v>
      </c>
      <c r="B22" s="210">
        <v>45553</v>
      </c>
      <c r="C22" s="229">
        <v>27</v>
      </c>
      <c r="D22" s="229">
        <v>91</v>
      </c>
      <c r="E22" s="229">
        <v>56</v>
      </c>
      <c r="F22" s="229">
        <v>132</v>
      </c>
      <c r="G22" s="229">
        <v>6</v>
      </c>
      <c r="H22" s="229">
        <v>30</v>
      </c>
      <c r="I22" s="229">
        <v>4</v>
      </c>
      <c r="J22" s="229">
        <v>6</v>
      </c>
      <c r="K22" s="229">
        <f t="shared" si="0"/>
        <v>93</v>
      </c>
      <c r="L22" s="229">
        <f t="shared" si="1"/>
        <v>259</v>
      </c>
    </row>
    <row r="23" spans="1:12">
      <c r="A23" s="229">
        <v>19</v>
      </c>
      <c r="B23" s="210">
        <v>45554</v>
      </c>
      <c r="C23" s="229"/>
      <c r="D23" s="229"/>
      <c r="E23" s="229"/>
      <c r="F23" s="229"/>
      <c r="G23" s="229"/>
      <c r="H23" s="229"/>
      <c r="I23" s="229"/>
      <c r="J23" s="229"/>
      <c r="K23" s="229">
        <f t="shared" si="0"/>
        <v>0</v>
      </c>
      <c r="L23" s="229">
        <f t="shared" si="1"/>
        <v>0</v>
      </c>
    </row>
    <row r="24" spans="1:12">
      <c r="A24" s="229">
        <v>20</v>
      </c>
      <c r="B24" s="210">
        <v>45555</v>
      </c>
      <c r="C24" s="229"/>
      <c r="D24" s="229"/>
      <c r="E24" s="229"/>
      <c r="F24" s="229"/>
      <c r="G24" s="229"/>
      <c r="H24" s="229"/>
      <c r="I24" s="229"/>
      <c r="J24" s="229"/>
      <c r="K24" s="229">
        <f t="shared" si="0"/>
        <v>0</v>
      </c>
      <c r="L24" s="229">
        <f t="shared" si="1"/>
        <v>0</v>
      </c>
    </row>
    <row r="25" spans="1:12">
      <c r="A25" s="229">
        <v>21</v>
      </c>
      <c r="B25" s="210">
        <v>45556</v>
      </c>
      <c r="C25" s="229"/>
      <c r="D25" s="229"/>
      <c r="E25" s="229"/>
      <c r="F25" s="229"/>
      <c r="G25" s="229"/>
      <c r="H25" s="229"/>
      <c r="I25" s="229"/>
      <c r="J25" s="229"/>
      <c r="K25" s="229">
        <f t="shared" si="0"/>
        <v>0</v>
      </c>
      <c r="L25" s="229">
        <f t="shared" si="1"/>
        <v>0</v>
      </c>
    </row>
    <row r="26" spans="1:12">
      <c r="A26" s="229">
        <v>22</v>
      </c>
      <c r="B26" s="210">
        <v>45557</v>
      </c>
      <c r="C26" s="229"/>
      <c r="D26" s="229"/>
      <c r="E26" s="229"/>
      <c r="F26" s="229"/>
      <c r="G26" s="229"/>
      <c r="H26" s="229"/>
      <c r="I26" s="229"/>
      <c r="J26" s="229"/>
      <c r="K26" s="229">
        <f t="shared" si="0"/>
        <v>0</v>
      </c>
      <c r="L26" s="229">
        <f t="shared" si="1"/>
        <v>0</v>
      </c>
    </row>
    <row r="27" spans="1:12">
      <c r="A27" s="229">
        <v>23</v>
      </c>
      <c r="B27" s="210">
        <v>45558</v>
      </c>
      <c r="C27" s="229"/>
      <c r="D27" s="229"/>
      <c r="E27" s="229"/>
      <c r="F27" s="229"/>
      <c r="G27" s="229"/>
      <c r="H27" s="229"/>
      <c r="I27" s="229"/>
      <c r="J27" s="229"/>
      <c r="K27" s="229">
        <f t="shared" si="0"/>
        <v>0</v>
      </c>
      <c r="L27" s="229">
        <f t="shared" si="1"/>
        <v>0</v>
      </c>
    </row>
    <row r="28" spans="1:12">
      <c r="A28" s="229">
        <v>24</v>
      </c>
      <c r="B28" s="210">
        <v>45559</v>
      </c>
      <c r="C28" s="229"/>
      <c r="D28" s="229"/>
      <c r="E28" s="229"/>
      <c r="F28" s="229"/>
      <c r="G28" s="229"/>
      <c r="H28" s="229"/>
      <c r="I28" s="229"/>
      <c r="J28" s="229"/>
      <c r="K28" s="229">
        <f t="shared" si="0"/>
        <v>0</v>
      </c>
      <c r="L28" s="229">
        <f t="shared" si="1"/>
        <v>0</v>
      </c>
    </row>
    <row r="29" spans="1:12">
      <c r="A29" s="229">
        <v>25</v>
      </c>
      <c r="B29" s="210">
        <v>45560</v>
      </c>
      <c r="C29" s="229"/>
      <c r="D29" s="229"/>
      <c r="E29" s="229"/>
      <c r="F29" s="229"/>
      <c r="G29" s="229"/>
      <c r="H29" s="229"/>
      <c r="I29" s="229"/>
      <c r="J29" s="229"/>
      <c r="K29" s="229">
        <f t="shared" si="0"/>
        <v>0</v>
      </c>
      <c r="L29" s="229">
        <f t="shared" si="1"/>
        <v>0</v>
      </c>
    </row>
    <row r="30" spans="1:12">
      <c r="A30" s="229">
        <v>26</v>
      </c>
      <c r="B30" s="210">
        <v>45561</v>
      </c>
      <c r="C30" s="229"/>
      <c r="D30" s="229"/>
      <c r="E30" s="229"/>
      <c r="F30" s="229"/>
      <c r="G30" s="229"/>
      <c r="H30" s="229"/>
      <c r="I30" s="229"/>
      <c r="J30" s="229"/>
      <c r="K30" s="229">
        <f t="shared" si="0"/>
        <v>0</v>
      </c>
      <c r="L30" s="229">
        <f t="shared" si="1"/>
        <v>0</v>
      </c>
    </row>
    <row r="31" spans="1:12">
      <c r="A31" s="229">
        <v>27</v>
      </c>
      <c r="B31" s="210">
        <v>45562</v>
      </c>
      <c r="C31" s="229"/>
      <c r="D31" s="229"/>
      <c r="E31" s="229"/>
      <c r="F31" s="229"/>
      <c r="G31" s="229"/>
      <c r="H31" s="229"/>
      <c r="I31" s="229"/>
      <c r="J31" s="229"/>
      <c r="K31" s="229">
        <f t="shared" si="0"/>
        <v>0</v>
      </c>
      <c r="L31" s="229">
        <f t="shared" si="1"/>
        <v>0</v>
      </c>
    </row>
    <row r="32" spans="1:12">
      <c r="A32" s="229">
        <v>28</v>
      </c>
      <c r="B32" s="210">
        <v>45563</v>
      </c>
      <c r="C32" s="229">
        <v>43</v>
      </c>
      <c r="D32" s="229">
        <v>150</v>
      </c>
      <c r="E32" s="229">
        <v>67</v>
      </c>
      <c r="F32" s="229">
        <v>201</v>
      </c>
      <c r="G32" s="229">
        <v>17</v>
      </c>
      <c r="H32" s="229">
        <v>68</v>
      </c>
      <c r="I32" s="229">
        <v>30</v>
      </c>
      <c r="J32" s="229">
        <v>34</v>
      </c>
      <c r="K32" s="229">
        <f t="shared" si="0"/>
        <v>157</v>
      </c>
      <c r="L32" s="229">
        <f t="shared" si="1"/>
        <v>453</v>
      </c>
    </row>
    <row r="33" spans="1:12">
      <c r="A33" s="229">
        <v>29</v>
      </c>
      <c r="B33" s="210">
        <v>45564</v>
      </c>
      <c r="C33" s="229"/>
      <c r="D33" s="229"/>
      <c r="E33" s="229"/>
      <c r="F33" s="229"/>
      <c r="G33" s="229"/>
      <c r="H33" s="229"/>
      <c r="I33" s="229"/>
      <c r="J33" s="229"/>
      <c r="K33" s="229">
        <f t="shared" si="0"/>
        <v>0</v>
      </c>
      <c r="L33" s="229">
        <f t="shared" si="1"/>
        <v>0</v>
      </c>
    </row>
    <row r="34" spans="1:12">
      <c r="A34" s="229">
        <v>30</v>
      </c>
      <c r="B34" s="210">
        <v>45565</v>
      </c>
      <c r="C34" s="229">
        <v>151</v>
      </c>
      <c r="D34" s="229">
        <v>468</v>
      </c>
      <c r="E34" s="229">
        <v>140</v>
      </c>
      <c r="F34" s="229">
        <v>852</v>
      </c>
      <c r="G34" s="229">
        <v>10</v>
      </c>
      <c r="H34" s="229">
        <v>45</v>
      </c>
      <c r="I34" s="229">
        <v>10</v>
      </c>
      <c r="J34" s="229">
        <v>14</v>
      </c>
      <c r="K34" s="229">
        <f t="shared" si="0"/>
        <v>311</v>
      </c>
      <c r="L34" s="229">
        <f t="shared" si="1"/>
        <v>1379</v>
      </c>
    </row>
    <row r="35" spans="1:12">
      <c r="A35" s="350" t="s">
        <v>6</v>
      </c>
      <c r="B35" s="343"/>
      <c r="C35" s="230">
        <f t="shared" ref="C35:L35" si="2">SUM(C5:C34)</f>
        <v>646</v>
      </c>
      <c r="D35" s="230">
        <f t="shared" si="2"/>
        <v>2119</v>
      </c>
      <c r="E35" s="230">
        <f t="shared" si="2"/>
        <v>711</v>
      </c>
      <c r="F35" s="230">
        <f t="shared" si="2"/>
        <v>2510</v>
      </c>
      <c r="G35" s="230">
        <f t="shared" si="2"/>
        <v>126</v>
      </c>
      <c r="H35" s="230">
        <f t="shared" si="2"/>
        <v>515</v>
      </c>
      <c r="I35" s="230">
        <f t="shared" si="2"/>
        <v>87</v>
      </c>
      <c r="J35" s="230">
        <f t="shared" si="2"/>
        <v>137</v>
      </c>
      <c r="K35" s="230">
        <f t="shared" si="2"/>
        <v>1570</v>
      </c>
      <c r="L35" s="230">
        <f t="shared" si="2"/>
        <v>5281</v>
      </c>
    </row>
    <row r="36" spans="1:12">
      <c r="A36" s="342" t="s">
        <v>9</v>
      </c>
      <c r="B36" s="343"/>
      <c r="C36" s="230">
        <f>SUM(C35/30)</f>
        <v>21.533333333333335</v>
      </c>
      <c r="D36" s="236">
        <f t="shared" ref="D36:L36" si="3">SUM(D35/30)</f>
        <v>70.63333333333334</v>
      </c>
      <c r="E36" s="236">
        <f t="shared" si="3"/>
        <v>23.7</v>
      </c>
      <c r="F36" s="236">
        <f t="shared" si="3"/>
        <v>83.666666666666671</v>
      </c>
      <c r="G36" s="236">
        <f t="shared" si="3"/>
        <v>4.2</v>
      </c>
      <c r="H36" s="236">
        <f t="shared" si="3"/>
        <v>17.166666666666668</v>
      </c>
      <c r="I36" s="236">
        <f t="shared" si="3"/>
        <v>2.9</v>
      </c>
      <c r="J36" s="236">
        <f t="shared" si="3"/>
        <v>4.5666666666666664</v>
      </c>
      <c r="K36" s="236">
        <f t="shared" si="3"/>
        <v>52.333333333333336</v>
      </c>
      <c r="L36" s="236">
        <f t="shared" si="3"/>
        <v>176.03333333333333</v>
      </c>
    </row>
  </sheetData>
  <mergeCells count="10">
    <mergeCell ref="A35:B35"/>
    <mergeCell ref="A36:B36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2:L39"/>
  <sheetViews>
    <sheetView workbookViewId="0">
      <selection activeCell="K41" sqref="K41"/>
    </sheetView>
  </sheetViews>
  <sheetFormatPr defaultRowHeight="15"/>
  <cols>
    <col min="1" max="1" width="7" customWidth="1"/>
    <col min="2" max="2" width="11.42578125" customWidth="1"/>
  </cols>
  <sheetData>
    <row r="2" spans="1:12">
      <c r="A2" s="301" t="s">
        <v>954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51" t="s">
        <v>2</v>
      </c>
      <c r="D3" s="352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53" t="s">
        <v>6</v>
      </c>
      <c r="L3" s="354"/>
    </row>
    <row r="4" spans="1:12">
      <c r="A4" s="305"/>
      <c r="B4" s="305"/>
      <c r="C4" s="143" t="s">
        <v>947</v>
      </c>
      <c r="D4" s="143" t="s">
        <v>945</v>
      </c>
      <c r="E4" s="92" t="s">
        <v>947</v>
      </c>
      <c r="F4" s="92" t="s">
        <v>945</v>
      </c>
      <c r="G4" s="144" t="s">
        <v>947</v>
      </c>
      <c r="H4" s="144" t="s">
        <v>945</v>
      </c>
      <c r="I4" s="155" t="s">
        <v>947</v>
      </c>
      <c r="J4" s="155" t="s">
        <v>945</v>
      </c>
      <c r="K4" s="232" t="s">
        <v>947</v>
      </c>
      <c r="L4" s="232" t="s">
        <v>945</v>
      </c>
    </row>
    <row r="5" spans="1:12">
      <c r="A5" s="233">
        <v>1</v>
      </c>
      <c r="B5" s="210">
        <v>45566</v>
      </c>
      <c r="C5" s="233"/>
      <c r="D5" s="233"/>
      <c r="E5" s="233"/>
      <c r="F5" s="233"/>
      <c r="G5" s="233"/>
      <c r="H5" s="233"/>
      <c r="I5" s="233"/>
      <c r="J5" s="233"/>
      <c r="K5" s="233">
        <f>C5+E5+G5+I5</f>
        <v>0</v>
      </c>
      <c r="L5" s="233">
        <f>D5+F5+H5+J5</f>
        <v>0</v>
      </c>
    </row>
    <row r="6" spans="1:12">
      <c r="A6" s="233">
        <v>2</v>
      </c>
      <c r="B6" s="210">
        <v>45567</v>
      </c>
      <c r="C6" s="233"/>
      <c r="D6" s="233"/>
      <c r="E6" s="233"/>
      <c r="F6" s="233"/>
      <c r="G6" s="233"/>
      <c r="H6" s="233"/>
      <c r="I6" s="233"/>
      <c r="J6" s="233"/>
      <c r="K6" s="235">
        <f t="shared" ref="K6:K37" si="0">C6+E6+G6+I6</f>
        <v>0</v>
      </c>
      <c r="L6" s="235">
        <f t="shared" ref="L6:L37" si="1">D6+F6+H6+J6</f>
        <v>0</v>
      </c>
    </row>
    <row r="7" spans="1:12">
      <c r="A7" s="233">
        <v>3</v>
      </c>
      <c r="B7" s="210">
        <v>45568</v>
      </c>
      <c r="C7" s="233">
        <v>96</v>
      </c>
      <c r="D7" s="233">
        <v>336</v>
      </c>
      <c r="E7" s="233">
        <v>87</v>
      </c>
      <c r="F7" s="233">
        <v>261</v>
      </c>
      <c r="G7" s="233"/>
      <c r="H7" s="233"/>
      <c r="I7" s="233"/>
      <c r="J7" s="233"/>
      <c r="K7" s="235">
        <f t="shared" si="0"/>
        <v>183</v>
      </c>
      <c r="L7" s="235">
        <f t="shared" si="1"/>
        <v>597</v>
      </c>
    </row>
    <row r="8" spans="1:12">
      <c r="A8" s="235">
        <v>4</v>
      </c>
      <c r="B8" s="210">
        <v>45569</v>
      </c>
      <c r="C8" s="233"/>
      <c r="D8" s="233"/>
      <c r="E8" s="233"/>
      <c r="F8" s="233"/>
      <c r="G8" s="233"/>
      <c r="H8" s="233"/>
      <c r="I8" s="233"/>
      <c r="J8" s="233"/>
      <c r="K8" s="235">
        <f t="shared" si="0"/>
        <v>0</v>
      </c>
      <c r="L8" s="235">
        <f t="shared" si="1"/>
        <v>0</v>
      </c>
    </row>
    <row r="9" spans="1:12">
      <c r="A9" s="235">
        <v>5</v>
      </c>
      <c r="B9" s="210">
        <v>45570</v>
      </c>
      <c r="C9" s="233"/>
      <c r="D9" s="233"/>
      <c r="E9" s="233"/>
      <c r="F9" s="233"/>
      <c r="G9" s="233"/>
      <c r="H9" s="233"/>
      <c r="I9" s="233"/>
      <c r="J9" s="233"/>
      <c r="K9" s="235">
        <f t="shared" si="0"/>
        <v>0</v>
      </c>
      <c r="L9" s="235">
        <f t="shared" si="1"/>
        <v>0</v>
      </c>
    </row>
    <row r="10" spans="1:12">
      <c r="A10" s="235">
        <v>6</v>
      </c>
      <c r="B10" s="210">
        <v>45571</v>
      </c>
      <c r="C10" s="233"/>
      <c r="D10" s="233"/>
      <c r="E10" s="233"/>
      <c r="F10" s="233"/>
      <c r="G10" s="233"/>
      <c r="H10" s="233"/>
      <c r="I10" s="233"/>
      <c r="J10" s="233"/>
      <c r="K10" s="235">
        <f t="shared" si="0"/>
        <v>0</v>
      </c>
      <c r="L10" s="235">
        <f t="shared" si="1"/>
        <v>0</v>
      </c>
    </row>
    <row r="11" spans="1:12">
      <c r="A11" s="235">
        <v>7</v>
      </c>
      <c r="B11" s="210">
        <v>45572</v>
      </c>
      <c r="C11" s="233"/>
      <c r="D11" s="233"/>
      <c r="E11" s="233"/>
      <c r="F11" s="233"/>
      <c r="G11" s="233"/>
      <c r="H11" s="233"/>
      <c r="I11" s="233"/>
      <c r="J11" s="233"/>
      <c r="K11" s="235">
        <f t="shared" si="0"/>
        <v>0</v>
      </c>
      <c r="L11" s="235">
        <f t="shared" si="1"/>
        <v>0</v>
      </c>
    </row>
    <row r="12" spans="1:12">
      <c r="A12" s="235">
        <v>8</v>
      </c>
      <c r="B12" s="210">
        <v>45573</v>
      </c>
      <c r="C12" s="233">
        <v>94</v>
      </c>
      <c r="D12" s="233">
        <v>282</v>
      </c>
      <c r="E12" s="233">
        <v>62</v>
      </c>
      <c r="F12" s="233">
        <v>164</v>
      </c>
      <c r="G12" s="233"/>
      <c r="H12" s="233"/>
      <c r="I12" s="233"/>
      <c r="J12" s="233"/>
      <c r="K12" s="235">
        <f t="shared" si="0"/>
        <v>156</v>
      </c>
      <c r="L12" s="235">
        <f t="shared" si="1"/>
        <v>446</v>
      </c>
    </row>
    <row r="13" spans="1:12">
      <c r="A13" s="235">
        <v>9</v>
      </c>
      <c r="B13" s="210">
        <v>45573</v>
      </c>
      <c r="C13" s="235">
        <v>145</v>
      </c>
      <c r="D13" s="235">
        <v>424</v>
      </c>
      <c r="E13" s="235">
        <v>162</v>
      </c>
      <c r="F13" s="235">
        <v>480</v>
      </c>
      <c r="G13" s="235">
        <v>34</v>
      </c>
      <c r="H13" s="235">
        <v>132</v>
      </c>
      <c r="I13" s="235">
        <v>30</v>
      </c>
      <c r="J13" s="235">
        <v>34</v>
      </c>
      <c r="K13" s="235">
        <f t="shared" si="0"/>
        <v>371</v>
      </c>
      <c r="L13" s="235">
        <f t="shared" si="1"/>
        <v>1070</v>
      </c>
    </row>
    <row r="14" spans="1:12">
      <c r="A14" s="235">
        <v>10</v>
      </c>
      <c r="B14" s="210">
        <v>45574</v>
      </c>
      <c r="C14" s="233"/>
      <c r="D14" s="233"/>
      <c r="E14" s="233"/>
      <c r="F14" s="233"/>
      <c r="G14" s="233"/>
      <c r="H14" s="233"/>
      <c r="I14" s="233"/>
      <c r="J14" s="233"/>
      <c r="K14" s="235">
        <f t="shared" si="0"/>
        <v>0</v>
      </c>
      <c r="L14" s="235">
        <f t="shared" si="1"/>
        <v>0</v>
      </c>
    </row>
    <row r="15" spans="1:12">
      <c r="A15" s="235">
        <v>11</v>
      </c>
      <c r="B15" s="210">
        <v>45575</v>
      </c>
      <c r="C15" s="233"/>
      <c r="D15" s="233"/>
      <c r="E15" s="233"/>
      <c r="F15" s="233"/>
      <c r="G15" s="233"/>
      <c r="H15" s="233"/>
      <c r="I15" s="233"/>
      <c r="J15" s="233"/>
      <c r="K15" s="235">
        <f t="shared" si="0"/>
        <v>0</v>
      </c>
      <c r="L15" s="235">
        <f t="shared" si="1"/>
        <v>0</v>
      </c>
    </row>
    <row r="16" spans="1:12">
      <c r="A16" s="235">
        <v>12</v>
      </c>
      <c r="B16" s="210">
        <v>45576</v>
      </c>
      <c r="C16" s="233"/>
      <c r="D16" s="233"/>
      <c r="E16" s="233"/>
      <c r="F16" s="233"/>
      <c r="G16" s="233"/>
      <c r="H16" s="233"/>
      <c r="I16" s="233"/>
      <c r="J16" s="233"/>
      <c r="K16" s="235">
        <f t="shared" si="0"/>
        <v>0</v>
      </c>
      <c r="L16" s="235">
        <f t="shared" si="1"/>
        <v>0</v>
      </c>
    </row>
    <row r="17" spans="1:12">
      <c r="A17" s="235">
        <v>13</v>
      </c>
      <c r="B17" s="210">
        <v>45577</v>
      </c>
      <c r="C17" s="233"/>
      <c r="D17" s="233"/>
      <c r="E17" s="233"/>
      <c r="F17" s="233"/>
      <c r="G17" s="233"/>
      <c r="H17" s="233"/>
      <c r="I17" s="233"/>
      <c r="J17" s="233"/>
      <c r="K17" s="235">
        <f t="shared" si="0"/>
        <v>0</v>
      </c>
      <c r="L17" s="235">
        <f t="shared" si="1"/>
        <v>0</v>
      </c>
    </row>
    <row r="18" spans="1:12">
      <c r="A18" s="235">
        <v>14</v>
      </c>
      <c r="B18" s="210">
        <v>45578</v>
      </c>
      <c r="C18" s="233"/>
      <c r="D18" s="233"/>
      <c r="E18" s="233"/>
      <c r="F18" s="233"/>
      <c r="G18" s="233"/>
      <c r="H18" s="233"/>
      <c r="I18" s="233"/>
      <c r="J18" s="233"/>
      <c r="K18" s="235">
        <f t="shared" si="0"/>
        <v>0</v>
      </c>
      <c r="L18" s="235">
        <f t="shared" si="1"/>
        <v>0</v>
      </c>
    </row>
    <row r="19" spans="1:12">
      <c r="A19" s="235">
        <v>15</v>
      </c>
      <c r="B19" s="210">
        <v>45579</v>
      </c>
      <c r="C19" s="233"/>
      <c r="D19" s="233"/>
      <c r="E19" s="233"/>
      <c r="F19" s="233"/>
      <c r="G19" s="233"/>
      <c r="H19" s="233"/>
      <c r="I19" s="233"/>
      <c r="J19" s="233"/>
      <c r="K19" s="235">
        <f t="shared" si="0"/>
        <v>0</v>
      </c>
      <c r="L19" s="235">
        <f t="shared" si="1"/>
        <v>0</v>
      </c>
    </row>
    <row r="20" spans="1:12">
      <c r="A20" s="235">
        <v>16</v>
      </c>
      <c r="B20" s="210">
        <v>45580</v>
      </c>
      <c r="C20" s="233">
        <v>116</v>
      </c>
      <c r="D20" s="233">
        <v>320</v>
      </c>
      <c r="E20" s="233">
        <v>96</v>
      </c>
      <c r="F20" s="233">
        <v>240</v>
      </c>
      <c r="G20" s="233">
        <v>10</v>
      </c>
      <c r="H20" s="233">
        <v>36</v>
      </c>
      <c r="I20" s="233"/>
      <c r="J20" s="233"/>
      <c r="K20" s="235">
        <f t="shared" si="0"/>
        <v>222</v>
      </c>
      <c r="L20" s="235">
        <f t="shared" si="1"/>
        <v>596</v>
      </c>
    </row>
    <row r="21" spans="1:12">
      <c r="A21" s="235">
        <v>17</v>
      </c>
      <c r="B21" s="210">
        <v>45581</v>
      </c>
      <c r="C21" s="233"/>
      <c r="D21" s="233"/>
      <c r="E21" s="233"/>
      <c r="F21" s="233"/>
      <c r="G21" s="233"/>
      <c r="H21" s="233"/>
      <c r="I21" s="233"/>
      <c r="J21" s="233"/>
      <c r="K21" s="235">
        <f t="shared" si="0"/>
        <v>0</v>
      </c>
      <c r="L21" s="235">
        <f t="shared" si="1"/>
        <v>0</v>
      </c>
    </row>
    <row r="22" spans="1:12">
      <c r="A22" s="235">
        <v>18</v>
      </c>
      <c r="B22" s="210">
        <v>45582</v>
      </c>
      <c r="C22" s="233">
        <v>138</v>
      </c>
      <c r="D22" s="233">
        <v>483</v>
      </c>
      <c r="E22" s="233">
        <v>165</v>
      </c>
      <c r="F22" s="233">
        <v>495</v>
      </c>
      <c r="G22" s="233">
        <v>35</v>
      </c>
      <c r="H22" s="233">
        <v>105</v>
      </c>
      <c r="I22" s="233">
        <v>18</v>
      </c>
      <c r="J22" s="233">
        <v>54</v>
      </c>
      <c r="K22" s="235">
        <f t="shared" si="0"/>
        <v>356</v>
      </c>
      <c r="L22" s="235">
        <f t="shared" si="1"/>
        <v>1137</v>
      </c>
    </row>
    <row r="23" spans="1:12">
      <c r="A23" s="235">
        <v>19</v>
      </c>
      <c r="B23" s="210">
        <v>45583</v>
      </c>
      <c r="C23" s="233"/>
      <c r="D23" s="233"/>
      <c r="E23" s="233"/>
      <c r="F23" s="233"/>
      <c r="G23" s="233"/>
      <c r="H23" s="233"/>
      <c r="I23" s="233"/>
      <c r="J23" s="233"/>
      <c r="K23" s="235">
        <f t="shared" si="0"/>
        <v>0</v>
      </c>
      <c r="L23" s="235">
        <f t="shared" si="1"/>
        <v>0</v>
      </c>
    </row>
    <row r="24" spans="1:12">
      <c r="A24" s="235">
        <v>20</v>
      </c>
      <c r="B24" s="210">
        <v>45584</v>
      </c>
      <c r="C24" s="233"/>
      <c r="D24" s="233"/>
      <c r="E24" s="233"/>
      <c r="F24" s="233"/>
      <c r="G24" s="233"/>
      <c r="H24" s="233"/>
      <c r="I24" s="233"/>
      <c r="J24" s="233"/>
      <c r="K24" s="235">
        <f t="shared" si="0"/>
        <v>0</v>
      </c>
      <c r="L24" s="235">
        <f t="shared" si="1"/>
        <v>0</v>
      </c>
    </row>
    <row r="25" spans="1:12">
      <c r="A25" s="235">
        <v>21</v>
      </c>
      <c r="B25" s="210">
        <v>45585</v>
      </c>
      <c r="C25" s="233"/>
      <c r="D25" s="233"/>
      <c r="E25" s="233"/>
      <c r="F25" s="233"/>
      <c r="G25" s="233"/>
      <c r="H25" s="233"/>
      <c r="I25" s="233"/>
      <c r="J25" s="233"/>
      <c r="K25" s="235">
        <f t="shared" si="0"/>
        <v>0</v>
      </c>
      <c r="L25" s="235">
        <f t="shared" si="1"/>
        <v>0</v>
      </c>
    </row>
    <row r="26" spans="1:12">
      <c r="A26" s="235">
        <v>22</v>
      </c>
      <c r="B26" s="210">
        <v>45586</v>
      </c>
      <c r="C26" s="233"/>
      <c r="D26" s="233"/>
      <c r="E26" s="233"/>
      <c r="F26" s="233"/>
      <c r="G26" s="233"/>
      <c r="H26" s="233"/>
      <c r="I26" s="233"/>
      <c r="J26" s="233"/>
      <c r="K26" s="235">
        <f t="shared" si="0"/>
        <v>0</v>
      </c>
      <c r="L26" s="235">
        <f t="shared" si="1"/>
        <v>0</v>
      </c>
    </row>
    <row r="27" spans="1:12">
      <c r="A27" s="235">
        <v>23</v>
      </c>
      <c r="B27" s="210">
        <v>45587</v>
      </c>
      <c r="C27" s="233"/>
      <c r="D27" s="233"/>
      <c r="E27" s="233"/>
      <c r="F27" s="233"/>
      <c r="G27" s="233"/>
      <c r="H27" s="233"/>
      <c r="I27" s="233"/>
      <c r="J27" s="233"/>
      <c r="K27" s="235">
        <f t="shared" si="0"/>
        <v>0</v>
      </c>
      <c r="L27" s="235">
        <f t="shared" si="1"/>
        <v>0</v>
      </c>
    </row>
    <row r="28" spans="1:12">
      <c r="A28" s="235">
        <v>24</v>
      </c>
      <c r="B28" s="210">
        <v>45588</v>
      </c>
      <c r="C28" s="233"/>
      <c r="D28" s="233"/>
      <c r="E28" s="233"/>
      <c r="F28" s="233"/>
      <c r="G28" s="233"/>
      <c r="H28" s="233"/>
      <c r="I28" s="233"/>
      <c r="J28" s="233"/>
      <c r="K28" s="235">
        <f t="shared" si="0"/>
        <v>0</v>
      </c>
      <c r="L28" s="235">
        <f t="shared" si="1"/>
        <v>0</v>
      </c>
    </row>
    <row r="29" spans="1:12">
      <c r="A29" s="235">
        <v>25</v>
      </c>
      <c r="B29" s="210">
        <v>45589</v>
      </c>
      <c r="C29" s="233">
        <v>68</v>
      </c>
      <c r="D29" s="233">
        <v>243</v>
      </c>
      <c r="E29" s="233">
        <v>52</v>
      </c>
      <c r="F29" s="233">
        <v>165</v>
      </c>
      <c r="G29" s="233">
        <v>30</v>
      </c>
      <c r="H29" s="233">
        <v>150</v>
      </c>
      <c r="I29" s="233">
        <v>25</v>
      </c>
      <c r="J29" s="233">
        <v>30</v>
      </c>
      <c r="K29" s="235">
        <f t="shared" si="0"/>
        <v>175</v>
      </c>
      <c r="L29" s="235">
        <f t="shared" si="1"/>
        <v>588</v>
      </c>
    </row>
    <row r="30" spans="1:12">
      <c r="A30" s="235">
        <v>26</v>
      </c>
      <c r="B30" s="210">
        <v>45590</v>
      </c>
      <c r="C30" s="233">
        <v>157</v>
      </c>
      <c r="D30" s="233">
        <v>471</v>
      </c>
      <c r="E30" s="233">
        <v>53</v>
      </c>
      <c r="F30" s="233">
        <v>159</v>
      </c>
      <c r="G30" s="233">
        <v>5</v>
      </c>
      <c r="H30" s="233">
        <v>25</v>
      </c>
      <c r="I30" s="233">
        <v>2</v>
      </c>
      <c r="J30" s="233">
        <v>3</v>
      </c>
      <c r="K30" s="235">
        <f t="shared" si="0"/>
        <v>217</v>
      </c>
      <c r="L30" s="235">
        <f t="shared" si="1"/>
        <v>658</v>
      </c>
    </row>
    <row r="31" spans="1:12">
      <c r="A31" s="235">
        <v>27</v>
      </c>
      <c r="B31" s="210">
        <v>45591</v>
      </c>
      <c r="C31" s="233"/>
      <c r="D31" s="233"/>
      <c r="E31" s="233"/>
      <c r="F31" s="233"/>
      <c r="G31" s="233"/>
      <c r="H31" s="233"/>
      <c r="I31" s="233"/>
      <c r="J31" s="233"/>
      <c r="K31" s="235">
        <f t="shared" si="0"/>
        <v>0</v>
      </c>
      <c r="L31" s="235">
        <f t="shared" si="1"/>
        <v>0</v>
      </c>
    </row>
    <row r="32" spans="1:12">
      <c r="A32" s="235">
        <v>28</v>
      </c>
      <c r="B32" s="210">
        <v>45592</v>
      </c>
      <c r="C32" s="233"/>
      <c r="D32" s="233"/>
      <c r="E32" s="233"/>
      <c r="F32" s="233"/>
      <c r="G32" s="233"/>
      <c r="H32" s="233"/>
      <c r="I32" s="233"/>
      <c r="J32" s="233"/>
      <c r="K32" s="235">
        <f t="shared" si="0"/>
        <v>0</v>
      </c>
      <c r="L32" s="235">
        <f t="shared" si="1"/>
        <v>0</v>
      </c>
    </row>
    <row r="33" spans="1:12">
      <c r="A33" s="235">
        <v>29</v>
      </c>
      <c r="B33" s="210">
        <v>45593</v>
      </c>
      <c r="C33" s="233">
        <v>51</v>
      </c>
      <c r="D33" s="233">
        <v>225</v>
      </c>
      <c r="E33" s="233">
        <v>71</v>
      </c>
      <c r="F33" s="233">
        <v>248</v>
      </c>
      <c r="G33" s="233">
        <v>7</v>
      </c>
      <c r="H33" s="233">
        <v>28</v>
      </c>
      <c r="I33" s="233">
        <v>2</v>
      </c>
      <c r="J33" s="233">
        <v>3</v>
      </c>
      <c r="K33" s="235">
        <f t="shared" si="0"/>
        <v>131</v>
      </c>
      <c r="L33" s="235">
        <f t="shared" si="1"/>
        <v>504</v>
      </c>
    </row>
    <row r="34" spans="1:12">
      <c r="A34" s="235">
        <v>30</v>
      </c>
      <c r="B34" s="210">
        <v>45593</v>
      </c>
      <c r="C34" s="235">
        <v>85</v>
      </c>
      <c r="D34" s="235">
        <v>297</v>
      </c>
      <c r="E34" s="235">
        <v>92</v>
      </c>
      <c r="F34" s="235">
        <v>276</v>
      </c>
      <c r="G34" s="235">
        <v>12</v>
      </c>
      <c r="H34" s="235">
        <v>60</v>
      </c>
      <c r="I34" s="235">
        <v>6</v>
      </c>
      <c r="J34" s="235">
        <v>18</v>
      </c>
      <c r="K34" s="235">
        <f t="shared" si="0"/>
        <v>195</v>
      </c>
      <c r="L34" s="235">
        <f t="shared" si="1"/>
        <v>651</v>
      </c>
    </row>
    <row r="35" spans="1:12">
      <c r="A35" s="235">
        <v>31</v>
      </c>
      <c r="B35" s="210">
        <v>45594</v>
      </c>
      <c r="C35" s="233"/>
      <c r="D35" s="233"/>
      <c r="E35" s="233"/>
      <c r="F35" s="233"/>
      <c r="G35" s="233"/>
      <c r="H35" s="233"/>
      <c r="I35" s="233"/>
      <c r="J35" s="233"/>
      <c r="K35" s="235">
        <f t="shared" si="0"/>
        <v>0</v>
      </c>
      <c r="L35" s="235">
        <f t="shared" si="1"/>
        <v>0</v>
      </c>
    </row>
    <row r="36" spans="1:12">
      <c r="A36" s="235">
        <v>32</v>
      </c>
      <c r="B36" s="210">
        <v>45595</v>
      </c>
      <c r="C36" s="233"/>
      <c r="D36" s="233"/>
      <c r="E36" s="233"/>
      <c r="F36" s="233"/>
      <c r="G36" s="233"/>
      <c r="H36" s="233"/>
      <c r="I36" s="233"/>
      <c r="J36" s="233"/>
      <c r="K36" s="235">
        <f t="shared" si="0"/>
        <v>0</v>
      </c>
      <c r="L36" s="235">
        <f t="shared" si="1"/>
        <v>0</v>
      </c>
    </row>
    <row r="37" spans="1:12">
      <c r="A37" s="235">
        <v>33</v>
      </c>
      <c r="B37" s="210">
        <v>45596</v>
      </c>
      <c r="C37" s="233">
        <v>110</v>
      </c>
      <c r="D37" s="233">
        <v>385</v>
      </c>
      <c r="E37" s="233">
        <v>86</v>
      </c>
      <c r="F37" s="233">
        <v>256</v>
      </c>
      <c r="G37" s="233">
        <v>15</v>
      </c>
      <c r="H37" s="233">
        <v>45</v>
      </c>
      <c r="I37" s="233">
        <v>3</v>
      </c>
      <c r="J37" s="233">
        <v>18</v>
      </c>
      <c r="K37" s="235">
        <f t="shared" si="0"/>
        <v>214</v>
      </c>
      <c r="L37" s="235">
        <f t="shared" si="1"/>
        <v>704</v>
      </c>
    </row>
    <row r="38" spans="1:12">
      <c r="A38" s="350" t="s">
        <v>6</v>
      </c>
      <c r="B38" s="343"/>
      <c r="C38" s="234">
        <f t="shared" ref="C38:L38" si="2">SUM(C5:C37)</f>
        <v>1060</v>
      </c>
      <c r="D38" s="234">
        <f t="shared" si="2"/>
        <v>3466</v>
      </c>
      <c r="E38" s="234">
        <f t="shared" si="2"/>
        <v>926</v>
      </c>
      <c r="F38" s="234">
        <f t="shared" si="2"/>
        <v>2744</v>
      </c>
      <c r="G38" s="234">
        <f t="shared" si="2"/>
        <v>148</v>
      </c>
      <c r="H38" s="234">
        <f t="shared" si="2"/>
        <v>581</v>
      </c>
      <c r="I38" s="234">
        <f t="shared" si="2"/>
        <v>86</v>
      </c>
      <c r="J38" s="234">
        <f t="shared" si="2"/>
        <v>160</v>
      </c>
      <c r="K38" s="234">
        <f t="shared" si="2"/>
        <v>2220</v>
      </c>
      <c r="L38" s="234">
        <f t="shared" si="2"/>
        <v>6951</v>
      </c>
    </row>
    <row r="39" spans="1:12">
      <c r="A39" s="342" t="s">
        <v>9</v>
      </c>
      <c r="B39" s="343"/>
      <c r="C39" s="237">
        <f>SUM(C38/31)</f>
        <v>34.193548387096776</v>
      </c>
      <c r="D39" s="237">
        <f t="shared" ref="D39:L39" si="3">SUM(D38/31)</f>
        <v>111.80645161290323</v>
      </c>
      <c r="E39" s="237">
        <f t="shared" si="3"/>
        <v>29.870967741935484</v>
      </c>
      <c r="F39" s="237">
        <f t="shared" si="3"/>
        <v>88.516129032258064</v>
      </c>
      <c r="G39" s="237">
        <f t="shared" si="3"/>
        <v>4.774193548387097</v>
      </c>
      <c r="H39" s="237">
        <f t="shared" si="3"/>
        <v>18.741935483870968</v>
      </c>
      <c r="I39" s="237">
        <f t="shared" si="3"/>
        <v>2.774193548387097</v>
      </c>
      <c r="J39" s="237">
        <f t="shared" si="3"/>
        <v>5.161290322580645</v>
      </c>
      <c r="K39" s="237">
        <f t="shared" si="3"/>
        <v>71.612903225806448</v>
      </c>
      <c r="L39" s="237">
        <f t="shared" si="3"/>
        <v>224.2258064516129</v>
      </c>
    </row>
  </sheetData>
  <mergeCells count="10">
    <mergeCell ref="A38:B38"/>
    <mergeCell ref="A39:B39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8"/>
  <sheetViews>
    <sheetView topLeftCell="A16" workbookViewId="0">
      <selection activeCell="A5" sqref="A5"/>
    </sheetView>
  </sheetViews>
  <sheetFormatPr defaultRowHeight="15"/>
  <cols>
    <col min="2" max="2" width="14.5703125" style="63" customWidth="1"/>
  </cols>
  <sheetData>
    <row r="2" spans="1:12" s="40" customFormat="1" ht="25.5">
      <c r="A2" s="247" t="s">
        <v>15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12">
      <c r="A3" s="248" t="s">
        <v>0</v>
      </c>
      <c r="B3" s="249" t="s">
        <v>1</v>
      </c>
      <c r="C3" s="250" t="s">
        <v>2</v>
      </c>
      <c r="D3" s="250"/>
      <c r="E3" s="251" t="s">
        <v>3</v>
      </c>
      <c r="F3" s="251"/>
      <c r="G3" s="252" t="s">
        <v>4</v>
      </c>
      <c r="H3" s="252"/>
      <c r="I3" s="253" t="s">
        <v>5</v>
      </c>
      <c r="J3" s="253"/>
      <c r="K3" s="254" t="s">
        <v>6</v>
      </c>
      <c r="L3" s="254"/>
    </row>
    <row r="4" spans="1:12">
      <c r="A4" s="248"/>
      <c r="B4" s="249"/>
      <c r="C4" s="1" t="s">
        <v>7</v>
      </c>
      <c r="D4" s="1" t="s">
        <v>8</v>
      </c>
      <c r="E4" s="2" t="s">
        <v>7</v>
      </c>
      <c r="F4" s="2" t="s">
        <v>8</v>
      </c>
      <c r="G4" s="3" t="s">
        <v>7</v>
      </c>
      <c r="H4" s="3" t="s">
        <v>8</v>
      </c>
      <c r="I4" s="58" t="s">
        <v>7</v>
      </c>
      <c r="J4" s="58" t="s">
        <v>8</v>
      </c>
      <c r="K4" s="4" t="s">
        <v>7</v>
      </c>
      <c r="L4" s="4" t="s">
        <v>8</v>
      </c>
    </row>
    <row r="5" spans="1:12">
      <c r="A5" s="5">
        <v>1</v>
      </c>
      <c r="B5" s="60">
        <v>43678</v>
      </c>
      <c r="C5" s="6" t="s">
        <v>31</v>
      </c>
      <c r="D5" s="6" t="s">
        <v>31</v>
      </c>
      <c r="E5" s="6" t="s">
        <v>31</v>
      </c>
      <c r="F5" s="6" t="s">
        <v>31</v>
      </c>
      <c r="G5" s="6" t="s">
        <v>31</v>
      </c>
      <c r="H5" s="6" t="s">
        <v>31</v>
      </c>
      <c r="I5" s="6" t="s">
        <v>31</v>
      </c>
      <c r="J5" s="6" t="s">
        <v>31</v>
      </c>
      <c r="K5" s="7" t="s">
        <v>31</v>
      </c>
      <c r="L5" s="7" t="s">
        <v>31</v>
      </c>
    </row>
    <row r="6" spans="1:12">
      <c r="A6" s="5">
        <v>2</v>
      </c>
      <c r="B6" s="60">
        <v>43679</v>
      </c>
      <c r="C6" s="57" t="s">
        <v>31</v>
      </c>
      <c r="D6" s="57" t="s">
        <v>31</v>
      </c>
      <c r="E6" s="57" t="s">
        <v>31</v>
      </c>
      <c r="F6" s="57" t="s">
        <v>31</v>
      </c>
      <c r="G6" s="57" t="s">
        <v>31</v>
      </c>
      <c r="H6" s="57" t="s">
        <v>31</v>
      </c>
      <c r="I6" s="57" t="s">
        <v>31</v>
      </c>
      <c r="J6" s="57" t="s">
        <v>31</v>
      </c>
      <c r="K6" s="57" t="s">
        <v>31</v>
      </c>
      <c r="L6" s="57" t="s">
        <v>31</v>
      </c>
    </row>
    <row r="7" spans="1:12">
      <c r="A7" s="5">
        <v>3</v>
      </c>
      <c r="B7" s="60">
        <v>43680</v>
      </c>
      <c r="C7" s="6">
        <v>40</v>
      </c>
      <c r="D7" s="6">
        <v>132</v>
      </c>
      <c r="E7" s="6">
        <v>44</v>
      </c>
      <c r="F7" s="6">
        <v>146</v>
      </c>
      <c r="G7" s="6">
        <v>15</v>
      </c>
      <c r="H7" s="6">
        <v>52</v>
      </c>
      <c r="I7" s="6">
        <v>0</v>
      </c>
      <c r="J7" s="6">
        <v>0</v>
      </c>
      <c r="K7" s="7">
        <f t="shared" ref="K7:K34" si="0">SUM(C7,E7,G7,I7)</f>
        <v>99</v>
      </c>
      <c r="L7" s="7">
        <f t="shared" ref="L7:L34" si="1">SUM(D7,F7,H7,J7)</f>
        <v>330</v>
      </c>
    </row>
    <row r="8" spans="1:12">
      <c r="A8" s="5">
        <v>4</v>
      </c>
      <c r="B8" s="60">
        <v>43681</v>
      </c>
      <c r="C8" s="57" t="s">
        <v>31</v>
      </c>
      <c r="D8" s="57" t="s">
        <v>31</v>
      </c>
      <c r="E8" s="57" t="s">
        <v>31</v>
      </c>
      <c r="F8" s="57" t="s">
        <v>31</v>
      </c>
      <c r="G8" s="57" t="s">
        <v>31</v>
      </c>
      <c r="H8" s="57" t="s">
        <v>31</v>
      </c>
      <c r="I8" s="57" t="s">
        <v>31</v>
      </c>
      <c r="J8" s="57" t="s">
        <v>31</v>
      </c>
      <c r="K8" s="57" t="s">
        <v>31</v>
      </c>
      <c r="L8" s="57" t="s">
        <v>31</v>
      </c>
    </row>
    <row r="9" spans="1:12">
      <c r="A9" s="5">
        <v>5</v>
      </c>
      <c r="B9" s="60">
        <v>43682</v>
      </c>
      <c r="C9" s="57" t="s">
        <v>31</v>
      </c>
      <c r="D9" s="57" t="s">
        <v>31</v>
      </c>
      <c r="E9" s="57" t="s">
        <v>31</v>
      </c>
      <c r="F9" s="57" t="s">
        <v>31</v>
      </c>
      <c r="G9" s="57" t="s">
        <v>31</v>
      </c>
      <c r="H9" s="57" t="s">
        <v>31</v>
      </c>
      <c r="I9" s="57" t="s">
        <v>31</v>
      </c>
      <c r="J9" s="57" t="s">
        <v>31</v>
      </c>
      <c r="K9" s="57" t="s">
        <v>31</v>
      </c>
      <c r="L9" s="57" t="s">
        <v>31</v>
      </c>
    </row>
    <row r="10" spans="1:12">
      <c r="A10" s="5">
        <v>6</v>
      </c>
      <c r="B10" s="60">
        <v>43683</v>
      </c>
      <c r="C10" s="57" t="s">
        <v>31</v>
      </c>
      <c r="D10" s="57" t="s">
        <v>31</v>
      </c>
      <c r="E10" s="57" t="s">
        <v>31</v>
      </c>
      <c r="F10" s="57" t="s">
        <v>31</v>
      </c>
      <c r="G10" s="57" t="s">
        <v>31</v>
      </c>
      <c r="H10" s="57" t="s">
        <v>31</v>
      </c>
      <c r="I10" s="57" t="s">
        <v>31</v>
      </c>
      <c r="J10" s="57" t="s">
        <v>31</v>
      </c>
      <c r="K10" s="57" t="s">
        <v>31</v>
      </c>
      <c r="L10" s="57" t="s">
        <v>31</v>
      </c>
    </row>
    <row r="11" spans="1:12">
      <c r="A11" s="5">
        <v>7</v>
      </c>
      <c r="B11" s="60">
        <v>43684</v>
      </c>
      <c r="C11" s="6">
        <v>45</v>
      </c>
      <c r="D11" s="6">
        <v>220</v>
      </c>
      <c r="E11" s="6">
        <v>35</v>
      </c>
      <c r="F11" s="6">
        <v>156</v>
      </c>
      <c r="G11" s="6">
        <v>15</v>
      </c>
      <c r="H11" s="6">
        <v>45</v>
      </c>
      <c r="I11" s="6">
        <v>13</v>
      </c>
      <c r="J11" s="6">
        <v>15</v>
      </c>
      <c r="K11" s="7">
        <f t="shared" si="0"/>
        <v>108</v>
      </c>
      <c r="L11" s="7">
        <f t="shared" si="1"/>
        <v>436</v>
      </c>
    </row>
    <row r="12" spans="1:12">
      <c r="A12" s="5">
        <v>8</v>
      </c>
      <c r="B12" s="60">
        <v>43685</v>
      </c>
      <c r="C12" s="57" t="s">
        <v>31</v>
      </c>
      <c r="D12" s="57" t="s">
        <v>31</v>
      </c>
      <c r="E12" s="57" t="s">
        <v>31</v>
      </c>
      <c r="F12" s="57" t="s">
        <v>31</v>
      </c>
      <c r="G12" s="57" t="s">
        <v>31</v>
      </c>
      <c r="H12" s="57" t="s">
        <v>31</v>
      </c>
      <c r="I12" s="57" t="s">
        <v>31</v>
      </c>
      <c r="J12" s="57" t="s">
        <v>31</v>
      </c>
      <c r="K12" s="57" t="s">
        <v>31</v>
      </c>
      <c r="L12" s="57" t="s">
        <v>31</v>
      </c>
    </row>
    <row r="13" spans="1:12">
      <c r="A13" s="5">
        <v>9</v>
      </c>
      <c r="B13" s="60">
        <v>43686</v>
      </c>
      <c r="C13" s="6">
        <v>18</v>
      </c>
      <c r="D13" s="6">
        <v>91</v>
      </c>
      <c r="E13" s="6">
        <v>31</v>
      </c>
      <c r="F13" s="6">
        <v>48</v>
      </c>
      <c r="G13" s="6">
        <v>6</v>
      </c>
      <c r="H13" s="6">
        <v>16</v>
      </c>
      <c r="I13" s="6">
        <v>3</v>
      </c>
      <c r="J13" s="6">
        <v>6</v>
      </c>
      <c r="K13" s="7">
        <f t="shared" si="0"/>
        <v>58</v>
      </c>
      <c r="L13" s="7">
        <f t="shared" si="1"/>
        <v>161</v>
      </c>
    </row>
    <row r="14" spans="1:12">
      <c r="A14" s="5">
        <v>10</v>
      </c>
      <c r="B14" s="60">
        <v>43687</v>
      </c>
      <c r="C14" s="6">
        <v>11</v>
      </c>
      <c r="D14" s="6">
        <v>34</v>
      </c>
      <c r="E14" s="6">
        <v>12</v>
      </c>
      <c r="F14" s="6">
        <v>28</v>
      </c>
      <c r="G14" s="6">
        <v>4</v>
      </c>
      <c r="H14" s="6">
        <v>18</v>
      </c>
      <c r="I14" s="6">
        <v>2</v>
      </c>
      <c r="J14" s="6">
        <v>3</v>
      </c>
      <c r="K14" s="7">
        <f t="shared" si="0"/>
        <v>29</v>
      </c>
      <c r="L14" s="7">
        <f t="shared" si="1"/>
        <v>83</v>
      </c>
    </row>
    <row r="15" spans="1:12">
      <c r="A15" s="5">
        <v>11</v>
      </c>
      <c r="B15" s="60">
        <v>43688</v>
      </c>
      <c r="C15" s="57" t="s">
        <v>31</v>
      </c>
      <c r="D15" s="57" t="s">
        <v>31</v>
      </c>
      <c r="E15" s="57" t="s">
        <v>31</v>
      </c>
      <c r="F15" s="57" t="s">
        <v>31</v>
      </c>
      <c r="G15" s="57" t="s">
        <v>31</v>
      </c>
      <c r="H15" s="57" t="s">
        <v>31</v>
      </c>
      <c r="I15" s="57" t="s">
        <v>31</v>
      </c>
      <c r="J15" s="57" t="s">
        <v>31</v>
      </c>
      <c r="K15" s="57" t="s">
        <v>31</v>
      </c>
      <c r="L15" s="57" t="s">
        <v>31</v>
      </c>
    </row>
    <row r="16" spans="1:12">
      <c r="A16" s="5">
        <v>12</v>
      </c>
      <c r="B16" s="60">
        <v>43689</v>
      </c>
      <c r="C16" s="57" t="s">
        <v>31</v>
      </c>
      <c r="D16" s="57" t="s">
        <v>31</v>
      </c>
      <c r="E16" s="57" t="s">
        <v>31</v>
      </c>
      <c r="F16" s="57" t="s">
        <v>31</v>
      </c>
      <c r="G16" s="57" t="s">
        <v>31</v>
      </c>
      <c r="H16" s="57" t="s">
        <v>31</v>
      </c>
      <c r="I16" s="57" t="s">
        <v>31</v>
      </c>
      <c r="J16" s="57" t="s">
        <v>31</v>
      </c>
      <c r="K16" s="57" t="s">
        <v>31</v>
      </c>
      <c r="L16" s="57" t="s">
        <v>31</v>
      </c>
    </row>
    <row r="17" spans="1:12">
      <c r="A17" s="5">
        <v>13</v>
      </c>
      <c r="B17" s="60">
        <v>43690</v>
      </c>
      <c r="C17" s="6">
        <v>27</v>
      </c>
      <c r="D17" s="6">
        <v>140</v>
      </c>
      <c r="E17" s="6">
        <v>40</v>
      </c>
      <c r="F17" s="6">
        <v>170</v>
      </c>
      <c r="G17" s="6">
        <v>7</v>
      </c>
      <c r="H17" s="6">
        <v>30</v>
      </c>
      <c r="I17" s="6">
        <v>10</v>
      </c>
      <c r="J17" s="6">
        <v>15</v>
      </c>
      <c r="K17" s="7">
        <f t="shared" si="0"/>
        <v>84</v>
      </c>
      <c r="L17" s="7">
        <f t="shared" si="1"/>
        <v>355</v>
      </c>
    </row>
    <row r="18" spans="1:12">
      <c r="A18" s="5">
        <v>14</v>
      </c>
      <c r="B18" s="60">
        <v>43691</v>
      </c>
      <c r="C18" s="57" t="s">
        <v>31</v>
      </c>
      <c r="D18" s="57" t="s">
        <v>31</v>
      </c>
      <c r="E18" s="57" t="s">
        <v>31</v>
      </c>
      <c r="F18" s="57" t="s">
        <v>31</v>
      </c>
      <c r="G18" s="57" t="s">
        <v>31</v>
      </c>
      <c r="H18" s="57" t="s">
        <v>31</v>
      </c>
      <c r="I18" s="57" t="s">
        <v>31</v>
      </c>
      <c r="J18" s="57" t="s">
        <v>31</v>
      </c>
      <c r="K18" s="57" t="s">
        <v>31</v>
      </c>
      <c r="L18" s="57" t="s">
        <v>31</v>
      </c>
    </row>
    <row r="19" spans="1:12">
      <c r="A19" s="5">
        <v>15</v>
      </c>
      <c r="B19" s="60">
        <v>43692</v>
      </c>
      <c r="C19" s="6">
        <v>21</v>
      </c>
      <c r="D19" s="6">
        <v>40</v>
      </c>
      <c r="E19" s="6">
        <v>25</v>
      </c>
      <c r="F19" s="6">
        <v>60</v>
      </c>
      <c r="G19" s="6">
        <v>6</v>
      </c>
      <c r="H19" s="6">
        <v>28</v>
      </c>
      <c r="I19" s="6">
        <v>4</v>
      </c>
      <c r="J19" s="6">
        <v>12</v>
      </c>
      <c r="K19" s="7">
        <f t="shared" si="0"/>
        <v>56</v>
      </c>
      <c r="L19" s="7">
        <f t="shared" si="1"/>
        <v>140</v>
      </c>
    </row>
    <row r="20" spans="1:12">
      <c r="A20" s="5">
        <v>16</v>
      </c>
      <c r="B20" s="60">
        <v>43693</v>
      </c>
      <c r="C20" s="57" t="s">
        <v>31</v>
      </c>
      <c r="D20" s="57" t="s">
        <v>31</v>
      </c>
      <c r="E20" s="57" t="s">
        <v>31</v>
      </c>
      <c r="F20" s="57" t="s">
        <v>31</v>
      </c>
      <c r="G20" s="57" t="s">
        <v>31</v>
      </c>
      <c r="H20" s="57" t="s">
        <v>31</v>
      </c>
      <c r="I20" s="57" t="s">
        <v>31</v>
      </c>
      <c r="J20" s="57" t="s">
        <v>31</v>
      </c>
      <c r="K20" s="57" t="s">
        <v>31</v>
      </c>
      <c r="L20" s="57" t="s">
        <v>31</v>
      </c>
    </row>
    <row r="21" spans="1:12">
      <c r="A21" s="5">
        <v>17</v>
      </c>
      <c r="B21" s="60">
        <v>43694</v>
      </c>
      <c r="C21" s="57" t="s">
        <v>31</v>
      </c>
      <c r="D21" s="57" t="s">
        <v>31</v>
      </c>
      <c r="E21" s="57" t="s">
        <v>31</v>
      </c>
      <c r="F21" s="57" t="s">
        <v>31</v>
      </c>
      <c r="G21" s="57" t="s">
        <v>31</v>
      </c>
      <c r="H21" s="57" t="s">
        <v>31</v>
      </c>
      <c r="I21" s="57" t="s">
        <v>31</v>
      </c>
      <c r="J21" s="57" t="s">
        <v>31</v>
      </c>
      <c r="K21" s="57" t="s">
        <v>31</v>
      </c>
      <c r="L21" s="57" t="s">
        <v>31</v>
      </c>
    </row>
    <row r="22" spans="1:12">
      <c r="A22" s="5">
        <v>18</v>
      </c>
      <c r="B22" s="60">
        <v>43695</v>
      </c>
      <c r="C22" s="6">
        <v>48</v>
      </c>
      <c r="D22" s="6">
        <v>225</v>
      </c>
      <c r="E22" s="6">
        <v>67</v>
      </c>
      <c r="F22" s="6">
        <v>310</v>
      </c>
      <c r="G22" s="6">
        <v>15</v>
      </c>
      <c r="H22" s="6">
        <v>80</v>
      </c>
      <c r="I22" s="6">
        <v>3</v>
      </c>
      <c r="J22" s="6">
        <v>7</v>
      </c>
      <c r="K22" s="7">
        <f t="shared" si="0"/>
        <v>133</v>
      </c>
      <c r="L22" s="7">
        <f t="shared" si="1"/>
        <v>622</v>
      </c>
    </row>
    <row r="23" spans="1:12">
      <c r="A23" s="5">
        <v>19</v>
      </c>
      <c r="B23" s="60">
        <v>43696</v>
      </c>
      <c r="C23" s="57" t="s">
        <v>31</v>
      </c>
      <c r="D23" s="57" t="s">
        <v>31</v>
      </c>
      <c r="E23" s="57" t="s">
        <v>31</v>
      </c>
      <c r="F23" s="57" t="s">
        <v>31</v>
      </c>
      <c r="G23" s="57" t="s">
        <v>31</v>
      </c>
      <c r="H23" s="57" t="s">
        <v>31</v>
      </c>
      <c r="I23" s="57" t="s">
        <v>31</v>
      </c>
      <c r="J23" s="57" t="s">
        <v>31</v>
      </c>
      <c r="K23" s="57" t="s">
        <v>31</v>
      </c>
      <c r="L23" s="57" t="s">
        <v>31</v>
      </c>
    </row>
    <row r="24" spans="1:12">
      <c r="A24" s="5">
        <v>20</v>
      </c>
      <c r="B24" s="60">
        <v>43697</v>
      </c>
      <c r="C24" s="57" t="s">
        <v>31</v>
      </c>
      <c r="D24" s="57" t="s">
        <v>31</v>
      </c>
      <c r="E24" s="57" t="s">
        <v>31</v>
      </c>
      <c r="F24" s="57" t="s">
        <v>31</v>
      </c>
      <c r="G24" s="57" t="s">
        <v>31</v>
      </c>
      <c r="H24" s="57" t="s">
        <v>31</v>
      </c>
      <c r="I24" s="57" t="s">
        <v>31</v>
      </c>
      <c r="J24" s="57" t="s">
        <v>31</v>
      </c>
      <c r="K24" s="57" t="s">
        <v>31</v>
      </c>
      <c r="L24" s="57" t="s">
        <v>31</v>
      </c>
    </row>
    <row r="25" spans="1:12">
      <c r="A25" s="5">
        <v>21</v>
      </c>
      <c r="B25" s="60">
        <v>43698</v>
      </c>
      <c r="C25" s="6">
        <v>27</v>
      </c>
      <c r="D25" s="6">
        <v>150</v>
      </c>
      <c r="E25" s="6">
        <v>32</v>
      </c>
      <c r="F25" s="6">
        <v>180</v>
      </c>
      <c r="G25" s="6">
        <v>10</v>
      </c>
      <c r="H25" s="6">
        <v>49</v>
      </c>
      <c r="I25" s="6">
        <v>12</v>
      </c>
      <c r="J25" s="6">
        <v>20</v>
      </c>
      <c r="K25" s="7">
        <f t="shared" si="0"/>
        <v>81</v>
      </c>
      <c r="L25" s="7">
        <f t="shared" si="1"/>
        <v>399</v>
      </c>
    </row>
    <row r="26" spans="1:12">
      <c r="A26" s="5">
        <v>22</v>
      </c>
      <c r="B26" s="60">
        <v>43699</v>
      </c>
      <c r="C26" s="6">
        <v>15</v>
      </c>
      <c r="D26" s="6">
        <v>75</v>
      </c>
      <c r="E26" s="6">
        <v>25</v>
      </c>
      <c r="F26" s="6">
        <v>125</v>
      </c>
      <c r="G26" s="6">
        <v>5</v>
      </c>
      <c r="H26" s="6">
        <v>25</v>
      </c>
      <c r="I26" s="6">
        <v>4</v>
      </c>
      <c r="J26" s="6">
        <v>10</v>
      </c>
      <c r="K26" s="7">
        <f t="shared" si="0"/>
        <v>49</v>
      </c>
      <c r="L26" s="7">
        <f t="shared" si="1"/>
        <v>235</v>
      </c>
    </row>
    <row r="27" spans="1:12">
      <c r="A27" s="5">
        <v>23</v>
      </c>
      <c r="B27" s="60">
        <v>43700</v>
      </c>
      <c r="C27" s="57" t="s">
        <v>31</v>
      </c>
      <c r="D27" s="57" t="s">
        <v>31</v>
      </c>
      <c r="E27" s="57" t="s">
        <v>31</v>
      </c>
      <c r="F27" s="57" t="s">
        <v>31</v>
      </c>
      <c r="G27" s="57" t="s">
        <v>31</v>
      </c>
      <c r="H27" s="57" t="s">
        <v>31</v>
      </c>
      <c r="I27" s="57" t="s">
        <v>31</v>
      </c>
      <c r="J27" s="57" t="s">
        <v>31</v>
      </c>
      <c r="K27" s="57" t="s">
        <v>31</v>
      </c>
      <c r="L27" s="57" t="s">
        <v>31</v>
      </c>
    </row>
    <row r="28" spans="1:12">
      <c r="A28" s="5">
        <v>24</v>
      </c>
      <c r="B28" s="60">
        <v>43701</v>
      </c>
      <c r="C28" s="57" t="s">
        <v>31</v>
      </c>
      <c r="D28" s="57" t="s">
        <v>31</v>
      </c>
      <c r="E28" s="57" t="s">
        <v>31</v>
      </c>
      <c r="F28" s="57" t="s">
        <v>31</v>
      </c>
      <c r="G28" s="57" t="s">
        <v>31</v>
      </c>
      <c r="H28" s="57" t="s">
        <v>31</v>
      </c>
      <c r="I28" s="57" t="s">
        <v>31</v>
      </c>
      <c r="J28" s="57" t="s">
        <v>31</v>
      </c>
      <c r="K28" s="57" t="s">
        <v>31</v>
      </c>
      <c r="L28" s="57" t="s">
        <v>31</v>
      </c>
    </row>
    <row r="29" spans="1:12">
      <c r="A29" s="5">
        <v>25</v>
      </c>
      <c r="B29" s="60">
        <v>43702</v>
      </c>
      <c r="C29" s="6">
        <v>40</v>
      </c>
      <c r="D29" s="6">
        <v>200</v>
      </c>
      <c r="E29" s="6">
        <v>46</v>
      </c>
      <c r="F29" s="6">
        <v>230</v>
      </c>
      <c r="G29" s="6">
        <v>16</v>
      </c>
      <c r="H29" s="6">
        <v>80</v>
      </c>
      <c r="I29" s="6">
        <v>4</v>
      </c>
      <c r="J29" s="6">
        <v>10</v>
      </c>
      <c r="K29" s="7">
        <f t="shared" si="0"/>
        <v>106</v>
      </c>
      <c r="L29" s="7">
        <f t="shared" si="1"/>
        <v>520</v>
      </c>
    </row>
    <row r="30" spans="1:12">
      <c r="A30" s="5">
        <v>26</v>
      </c>
      <c r="B30" s="60">
        <v>43703</v>
      </c>
      <c r="C30" s="6">
        <v>8</v>
      </c>
      <c r="D30" s="6">
        <v>40</v>
      </c>
      <c r="E30" s="6">
        <v>9</v>
      </c>
      <c r="F30" s="6">
        <v>45</v>
      </c>
      <c r="G30" s="6">
        <v>5</v>
      </c>
      <c r="H30" s="6">
        <v>25</v>
      </c>
      <c r="I30" s="6">
        <v>6</v>
      </c>
      <c r="J30" s="6">
        <v>12</v>
      </c>
      <c r="K30" s="7">
        <f t="shared" si="0"/>
        <v>28</v>
      </c>
      <c r="L30" s="7">
        <f t="shared" si="1"/>
        <v>122</v>
      </c>
    </row>
    <row r="31" spans="1:12">
      <c r="A31" s="5">
        <v>27</v>
      </c>
      <c r="B31" s="60">
        <v>43704</v>
      </c>
      <c r="C31" s="57" t="s">
        <v>31</v>
      </c>
      <c r="D31" s="57" t="s">
        <v>31</v>
      </c>
      <c r="E31" s="57" t="s">
        <v>31</v>
      </c>
      <c r="F31" s="57" t="s">
        <v>31</v>
      </c>
      <c r="G31" s="57" t="s">
        <v>31</v>
      </c>
      <c r="H31" s="57" t="s">
        <v>31</v>
      </c>
      <c r="I31" s="57" t="s">
        <v>31</v>
      </c>
      <c r="J31" s="57" t="s">
        <v>31</v>
      </c>
      <c r="K31" s="57" t="s">
        <v>31</v>
      </c>
      <c r="L31" s="57" t="s">
        <v>31</v>
      </c>
    </row>
    <row r="32" spans="1:12">
      <c r="A32" s="5">
        <v>28</v>
      </c>
      <c r="B32" s="60">
        <v>43705</v>
      </c>
      <c r="C32" s="6">
        <v>37</v>
      </c>
      <c r="D32" s="6">
        <v>175</v>
      </c>
      <c r="E32" s="6">
        <v>32</v>
      </c>
      <c r="F32" s="6">
        <v>160</v>
      </c>
      <c r="G32" s="6">
        <v>14</v>
      </c>
      <c r="H32" s="6">
        <v>70</v>
      </c>
      <c r="I32" s="6">
        <v>1</v>
      </c>
      <c r="J32" s="6">
        <v>2</v>
      </c>
      <c r="K32" s="7">
        <f t="shared" si="0"/>
        <v>84</v>
      </c>
      <c r="L32" s="7">
        <f t="shared" si="1"/>
        <v>407</v>
      </c>
    </row>
    <row r="33" spans="1:12">
      <c r="A33" s="5">
        <v>29</v>
      </c>
      <c r="B33" s="60">
        <v>43706</v>
      </c>
      <c r="C33" s="6">
        <v>17</v>
      </c>
      <c r="D33" s="6">
        <v>85</v>
      </c>
      <c r="E33" s="6">
        <v>28</v>
      </c>
      <c r="F33" s="6">
        <v>120</v>
      </c>
      <c r="G33" s="6">
        <v>9</v>
      </c>
      <c r="H33" s="6">
        <v>45</v>
      </c>
      <c r="I33" s="6">
        <v>2</v>
      </c>
      <c r="J33" s="6">
        <v>5</v>
      </c>
      <c r="K33" s="7">
        <f t="shared" si="0"/>
        <v>56</v>
      </c>
      <c r="L33" s="7">
        <f t="shared" si="1"/>
        <v>255</v>
      </c>
    </row>
    <row r="34" spans="1:12">
      <c r="A34" s="5">
        <v>30</v>
      </c>
      <c r="B34" s="60">
        <v>43707</v>
      </c>
      <c r="C34" s="6">
        <v>18</v>
      </c>
      <c r="D34" s="6">
        <v>50</v>
      </c>
      <c r="E34" s="6">
        <v>29</v>
      </c>
      <c r="F34" s="6">
        <v>180</v>
      </c>
      <c r="G34" s="6">
        <v>7</v>
      </c>
      <c r="H34" s="6">
        <v>50</v>
      </c>
      <c r="I34" s="6">
        <v>2</v>
      </c>
      <c r="J34" s="6">
        <v>8</v>
      </c>
      <c r="K34" s="7">
        <f t="shared" si="0"/>
        <v>56</v>
      </c>
      <c r="L34" s="7">
        <f t="shared" si="1"/>
        <v>288</v>
      </c>
    </row>
    <row r="35" spans="1:12">
      <c r="A35" s="5">
        <v>31</v>
      </c>
      <c r="B35" s="60">
        <v>43708</v>
      </c>
      <c r="C35" s="57" t="s">
        <v>31</v>
      </c>
      <c r="D35" s="57" t="s">
        <v>31</v>
      </c>
      <c r="E35" s="57" t="s">
        <v>31</v>
      </c>
      <c r="F35" s="57" t="s">
        <v>31</v>
      </c>
      <c r="G35" s="57" t="s">
        <v>31</v>
      </c>
      <c r="H35" s="57" t="s">
        <v>31</v>
      </c>
      <c r="I35" s="57" t="s">
        <v>31</v>
      </c>
      <c r="J35" s="57" t="s">
        <v>31</v>
      </c>
      <c r="K35" s="57" t="s">
        <v>31</v>
      </c>
      <c r="L35" s="57" t="s">
        <v>31</v>
      </c>
    </row>
    <row r="36" spans="1:12" s="50" customFormat="1" ht="35.25" customHeight="1">
      <c r="A36" s="244" t="s">
        <v>6</v>
      </c>
      <c r="B36" s="245"/>
      <c r="C36" s="42">
        <f t="shared" ref="C36:J36" si="2">SUM(C7:C35)</f>
        <v>372</v>
      </c>
      <c r="D36" s="42">
        <f t="shared" si="2"/>
        <v>1657</v>
      </c>
      <c r="E36" s="42">
        <f t="shared" si="2"/>
        <v>455</v>
      </c>
      <c r="F36" s="42">
        <f t="shared" si="2"/>
        <v>1958</v>
      </c>
      <c r="G36" s="42">
        <f t="shared" si="2"/>
        <v>134</v>
      </c>
      <c r="H36" s="42">
        <f t="shared" si="2"/>
        <v>613</v>
      </c>
      <c r="I36" s="42">
        <f t="shared" si="2"/>
        <v>66</v>
      </c>
      <c r="J36" s="42">
        <f t="shared" si="2"/>
        <v>125</v>
      </c>
      <c r="K36" s="42">
        <v>1027</v>
      </c>
      <c r="L36" s="42">
        <v>4353</v>
      </c>
    </row>
    <row r="37" spans="1:12">
      <c r="A37" s="9"/>
      <c r="B37" s="65"/>
      <c r="C37" s="9"/>
      <c r="D37" s="9"/>
      <c r="E37" s="9"/>
      <c r="F37" s="9"/>
      <c r="G37" s="9"/>
      <c r="H37" s="9"/>
      <c r="I37" s="9"/>
      <c r="J37" s="9"/>
    </row>
    <row r="38" spans="1:12">
      <c r="A38" s="255" t="s">
        <v>9</v>
      </c>
      <c r="B38" s="255"/>
      <c r="C38" s="41">
        <f>C36/31</f>
        <v>12</v>
      </c>
      <c r="D38" s="49">
        <f t="shared" ref="D38:L38" si="3">D36/31</f>
        <v>53.451612903225808</v>
      </c>
      <c r="E38" s="41">
        <f t="shared" si="3"/>
        <v>14.67741935483871</v>
      </c>
      <c r="F38" s="44">
        <f t="shared" si="3"/>
        <v>63.161290322580648</v>
      </c>
      <c r="G38" s="41">
        <f t="shared" si="3"/>
        <v>4.32258064516129</v>
      </c>
      <c r="H38" s="8">
        <f t="shared" si="3"/>
        <v>19.774193548387096</v>
      </c>
      <c r="I38" s="41">
        <f t="shared" si="3"/>
        <v>2.129032258064516</v>
      </c>
      <c r="J38" s="46">
        <f t="shared" si="3"/>
        <v>4.032258064516129</v>
      </c>
      <c r="K38" s="41">
        <f t="shared" si="3"/>
        <v>33.12903225806452</v>
      </c>
      <c r="L38" s="45">
        <f t="shared" si="3"/>
        <v>140.41935483870967</v>
      </c>
    </row>
  </sheetData>
  <mergeCells count="10">
    <mergeCell ref="A38:B38"/>
    <mergeCell ref="A36:B36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scale="87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>
  <dimension ref="A2:L36"/>
  <sheetViews>
    <sheetView workbookViewId="0">
      <selection activeCell="L40" sqref="L40"/>
    </sheetView>
  </sheetViews>
  <sheetFormatPr defaultRowHeight="15"/>
  <cols>
    <col min="1" max="1" width="7.7109375" customWidth="1"/>
    <col min="2" max="2" width="10.42578125" customWidth="1"/>
  </cols>
  <sheetData>
    <row r="2" spans="1:12">
      <c r="A2" s="301" t="s">
        <v>955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51" t="s">
        <v>2</v>
      </c>
      <c r="D3" s="352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53" t="s">
        <v>6</v>
      </c>
      <c r="L3" s="354"/>
    </row>
    <row r="4" spans="1:12">
      <c r="A4" s="305"/>
      <c r="B4" s="305"/>
      <c r="C4" s="143" t="s">
        <v>947</v>
      </c>
      <c r="D4" s="143" t="s">
        <v>945</v>
      </c>
      <c r="E4" s="92" t="s">
        <v>947</v>
      </c>
      <c r="F4" s="92" t="s">
        <v>945</v>
      </c>
      <c r="G4" s="144" t="s">
        <v>947</v>
      </c>
      <c r="H4" s="144" t="s">
        <v>945</v>
      </c>
      <c r="I4" s="155" t="s">
        <v>947</v>
      </c>
      <c r="J4" s="155" t="s">
        <v>945</v>
      </c>
      <c r="K4" s="232" t="s">
        <v>947</v>
      </c>
      <c r="L4" s="232" t="s">
        <v>945</v>
      </c>
    </row>
    <row r="5" spans="1:12">
      <c r="A5" s="238">
        <v>1</v>
      </c>
      <c r="B5" s="210">
        <v>45597</v>
      </c>
      <c r="C5" s="238"/>
      <c r="D5" s="238"/>
      <c r="E5" s="238"/>
      <c r="F5" s="238"/>
      <c r="G5" s="238"/>
      <c r="H5" s="238"/>
      <c r="I5" s="238"/>
      <c r="J5" s="238"/>
      <c r="K5" s="238">
        <f>C5+E5+G5+I5</f>
        <v>0</v>
      </c>
      <c r="L5" s="238">
        <f>D5+F5+H5+J5</f>
        <v>0</v>
      </c>
    </row>
    <row r="6" spans="1:12">
      <c r="A6" s="238">
        <v>2</v>
      </c>
      <c r="B6" s="210">
        <v>45598</v>
      </c>
      <c r="C6" s="238"/>
      <c r="D6" s="238"/>
      <c r="E6" s="238"/>
      <c r="F6" s="238"/>
      <c r="G6" s="238"/>
      <c r="H6" s="238"/>
      <c r="I6" s="238"/>
      <c r="J6" s="238"/>
      <c r="K6" s="238">
        <f t="shared" ref="K6:L34" si="0">C6+E6+G6+I6</f>
        <v>0</v>
      </c>
      <c r="L6" s="238">
        <f t="shared" si="0"/>
        <v>0</v>
      </c>
    </row>
    <row r="7" spans="1:12">
      <c r="A7" s="238">
        <v>3</v>
      </c>
      <c r="B7" s="210">
        <v>45599</v>
      </c>
      <c r="C7" s="238"/>
      <c r="D7" s="238"/>
      <c r="E7" s="238"/>
      <c r="F7" s="238"/>
      <c r="G7" s="238"/>
      <c r="H7" s="238"/>
      <c r="I7" s="238"/>
      <c r="J7" s="238"/>
      <c r="K7" s="238">
        <f t="shared" si="0"/>
        <v>0</v>
      </c>
      <c r="L7" s="238">
        <f t="shared" si="0"/>
        <v>0</v>
      </c>
    </row>
    <row r="8" spans="1:12">
      <c r="A8" s="238">
        <v>4</v>
      </c>
      <c r="B8" s="210">
        <v>45600</v>
      </c>
      <c r="C8" s="238">
        <v>79</v>
      </c>
      <c r="D8" s="238">
        <v>237</v>
      </c>
      <c r="E8" s="238">
        <v>60</v>
      </c>
      <c r="F8" s="238">
        <v>180</v>
      </c>
      <c r="G8" s="238">
        <v>20</v>
      </c>
      <c r="H8" s="238">
        <v>70</v>
      </c>
      <c r="I8" s="238">
        <v>6</v>
      </c>
      <c r="J8" s="238">
        <v>7</v>
      </c>
      <c r="K8" s="238">
        <f t="shared" si="0"/>
        <v>165</v>
      </c>
      <c r="L8" s="238">
        <f t="shared" si="0"/>
        <v>494</v>
      </c>
    </row>
    <row r="9" spans="1:12">
      <c r="A9" s="238">
        <v>5</v>
      </c>
      <c r="B9" s="210">
        <v>45601</v>
      </c>
      <c r="C9" s="238"/>
      <c r="D9" s="238"/>
      <c r="E9" s="238"/>
      <c r="F9" s="238"/>
      <c r="G9" s="238"/>
      <c r="H9" s="238"/>
      <c r="I9" s="238"/>
      <c r="J9" s="238"/>
      <c r="K9" s="238">
        <f t="shared" si="0"/>
        <v>0</v>
      </c>
      <c r="L9" s="238">
        <f t="shared" si="0"/>
        <v>0</v>
      </c>
    </row>
    <row r="10" spans="1:12">
      <c r="A10" s="238">
        <v>6</v>
      </c>
      <c r="B10" s="210">
        <v>45602</v>
      </c>
      <c r="C10" s="238"/>
      <c r="D10" s="238"/>
      <c r="E10" s="238"/>
      <c r="F10" s="238"/>
      <c r="G10" s="238"/>
      <c r="H10" s="238"/>
      <c r="I10" s="238"/>
      <c r="J10" s="238"/>
      <c r="K10" s="238">
        <f t="shared" si="0"/>
        <v>0</v>
      </c>
      <c r="L10" s="238">
        <f t="shared" si="0"/>
        <v>0</v>
      </c>
    </row>
    <row r="11" spans="1:12">
      <c r="A11" s="238">
        <v>7</v>
      </c>
      <c r="B11" s="210">
        <v>45603</v>
      </c>
      <c r="C11" s="238">
        <v>97</v>
      </c>
      <c r="D11" s="238">
        <v>345</v>
      </c>
      <c r="E11" s="238">
        <v>84</v>
      </c>
      <c r="F11" s="238">
        <v>260</v>
      </c>
      <c r="G11" s="238">
        <v>14</v>
      </c>
      <c r="H11" s="238">
        <v>70</v>
      </c>
      <c r="I11" s="238"/>
      <c r="J11" s="238"/>
      <c r="K11" s="238">
        <f t="shared" si="0"/>
        <v>195</v>
      </c>
      <c r="L11" s="238">
        <f t="shared" si="0"/>
        <v>675</v>
      </c>
    </row>
    <row r="12" spans="1:12">
      <c r="A12" s="238">
        <v>8</v>
      </c>
      <c r="B12" s="210">
        <v>45604</v>
      </c>
      <c r="C12" s="238"/>
      <c r="D12" s="238"/>
      <c r="E12" s="238"/>
      <c r="F12" s="238"/>
      <c r="G12" s="238"/>
      <c r="H12" s="238"/>
      <c r="I12" s="238"/>
      <c r="J12" s="238"/>
      <c r="K12" s="238">
        <f t="shared" si="0"/>
        <v>0</v>
      </c>
      <c r="L12" s="238">
        <f t="shared" si="0"/>
        <v>0</v>
      </c>
    </row>
    <row r="13" spans="1:12">
      <c r="A13" s="238">
        <v>9</v>
      </c>
      <c r="B13" s="210">
        <v>45605</v>
      </c>
      <c r="C13" s="238">
        <v>158</v>
      </c>
      <c r="D13" s="238">
        <v>563</v>
      </c>
      <c r="E13" s="238">
        <v>86</v>
      </c>
      <c r="F13" s="238">
        <v>258</v>
      </c>
      <c r="G13" s="238">
        <v>10</v>
      </c>
      <c r="H13" s="238">
        <v>40</v>
      </c>
      <c r="I13" s="238">
        <v>5</v>
      </c>
      <c r="J13" s="238">
        <v>5</v>
      </c>
      <c r="K13" s="238">
        <f t="shared" si="0"/>
        <v>259</v>
      </c>
      <c r="L13" s="238">
        <f t="shared" si="0"/>
        <v>866</v>
      </c>
    </row>
    <row r="14" spans="1:12">
      <c r="A14" s="238">
        <v>10</v>
      </c>
      <c r="B14" s="210">
        <v>45606</v>
      </c>
      <c r="C14" s="238"/>
      <c r="D14" s="238"/>
      <c r="E14" s="238"/>
      <c r="F14" s="238"/>
      <c r="G14" s="238"/>
      <c r="H14" s="238"/>
      <c r="I14" s="238"/>
      <c r="J14" s="238"/>
      <c r="K14" s="238">
        <f t="shared" si="0"/>
        <v>0</v>
      </c>
      <c r="L14" s="238">
        <f t="shared" si="0"/>
        <v>0</v>
      </c>
    </row>
    <row r="15" spans="1:12">
      <c r="A15" s="238">
        <v>11</v>
      </c>
      <c r="B15" s="210">
        <v>45607</v>
      </c>
      <c r="C15" s="238">
        <v>10</v>
      </c>
      <c r="D15" s="238">
        <v>40</v>
      </c>
      <c r="E15" s="238">
        <v>13</v>
      </c>
      <c r="F15" s="238">
        <v>32</v>
      </c>
      <c r="G15" s="238"/>
      <c r="H15" s="238"/>
      <c r="I15" s="238"/>
      <c r="J15" s="238"/>
      <c r="K15" s="238">
        <f t="shared" si="0"/>
        <v>23</v>
      </c>
      <c r="L15" s="238">
        <f t="shared" si="0"/>
        <v>72</v>
      </c>
    </row>
    <row r="16" spans="1:12">
      <c r="A16" s="238">
        <v>12</v>
      </c>
      <c r="B16" s="210">
        <v>45608</v>
      </c>
      <c r="C16" s="238">
        <v>33</v>
      </c>
      <c r="D16" s="238">
        <v>132</v>
      </c>
      <c r="E16" s="238">
        <v>35</v>
      </c>
      <c r="F16" s="238">
        <v>105</v>
      </c>
      <c r="G16" s="238">
        <v>3</v>
      </c>
      <c r="H16" s="238">
        <v>15</v>
      </c>
      <c r="I16" s="238">
        <v>7</v>
      </c>
      <c r="J16" s="238">
        <v>10</v>
      </c>
      <c r="K16" s="238">
        <f t="shared" si="0"/>
        <v>78</v>
      </c>
      <c r="L16" s="238">
        <f t="shared" si="0"/>
        <v>262</v>
      </c>
    </row>
    <row r="17" spans="1:12">
      <c r="A17" s="238">
        <v>13</v>
      </c>
      <c r="B17" s="210">
        <v>45609</v>
      </c>
      <c r="C17" s="238"/>
      <c r="D17" s="238"/>
      <c r="E17" s="238"/>
      <c r="F17" s="238"/>
      <c r="G17" s="238"/>
      <c r="H17" s="238"/>
      <c r="I17" s="238"/>
      <c r="J17" s="238"/>
      <c r="K17" s="238">
        <f t="shared" si="0"/>
        <v>0</v>
      </c>
      <c r="L17" s="238">
        <f t="shared" si="0"/>
        <v>0</v>
      </c>
    </row>
    <row r="18" spans="1:12">
      <c r="A18" s="238">
        <v>14</v>
      </c>
      <c r="B18" s="210">
        <v>45610</v>
      </c>
      <c r="C18" s="238"/>
      <c r="D18" s="238"/>
      <c r="E18" s="238"/>
      <c r="F18" s="238"/>
      <c r="G18" s="238"/>
      <c r="H18" s="238"/>
      <c r="I18" s="238"/>
      <c r="J18" s="238"/>
      <c r="K18" s="238">
        <f t="shared" si="0"/>
        <v>0</v>
      </c>
      <c r="L18" s="238">
        <f t="shared" si="0"/>
        <v>0</v>
      </c>
    </row>
    <row r="19" spans="1:12">
      <c r="A19" s="238">
        <v>15</v>
      </c>
      <c r="B19" s="210">
        <v>45611</v>
      </c>
      <c r="C19" s="238">
        <v>104</v>
      </c>
      <c r="D19" s="238">
        <v>416</v>
      </c>
      <c r="E19" s="238">
        <v>83</v>
      </c>
      <c r="F19" s="238">
        <v>310</v>
      </c>
      <c r="G19" s="238">
        <v>22</v>
      </c>
      <c r="H19" s="238">
        <v>100</v>
      </c>
      <c r="I19" s="238">
        <v>11</v>
      </c>
      <c r="J19" s="238">
        <v>15</v>
      </c>
      <c r="K19" s="238">
        <f t="shared" si="0"/>
        <v>220</v>
      </c>
      <c r="L19" s="238">
        <f t="shared" si="0"/>
        <v>841</v>
      </c>
    </row>
    <row r="20" spans="1:12">
      <c r="A20" s="238">
        <v>16</v>
      </c>
      <c r="B20" s="210">
        <v>45612</v>
      </c>
      <c r="C20" s="238"/>
      <c r="D20" s="238"/>
      <c r="E20" s="238"/>
      <c r="F20" s="238"/>
      <c r="G20" s="238"/>
      <c r="H20" s="238"/>
      <c r="I20" s="238"/>
      <c r="J20" s="238"/>
      <c r="K20" s="238">
        <f t="shared" si="0"/>
        <v>0</v>
      </c>
      <c r="L20" s="238">
        <f t="shared" si="0"/>
        <v>0</v>
      </c>
    </row>
    <row r="21" spans="1:12">
      <c r="A21" s="238">
        <v>17</v>
      </c>
      <c r="B21" s="210">
        <v>45613</v>
      </c>
      <c r="C21" s="238"/>
      <c r="D21" s="238"/>
      <c r="E21" s="238"/>
      <c r="F21" s="238"/>
      <c r="G21" s="238"/>
      <c r="H21" s="238"/>
      <c r="I21" s="238"/>
      <c r="J21" s="238"/>
      <c r="K21" s="238">
        <f t="shared" si="0"/>
        <v>0</v>
      </c>
      <c r="L21" s="238">
        <f t="shared" si="0"/>
        <v>0</v>
      </c>
    </row>
    <row r="22" spans="1:12">
      <c r="A22" s="238">
        <v>18</v>
      </c>
      <c r="B22" s="210">
        <v>45614</v>
      </c>
      <c r="C22" s="238"/>
      <c r="D22" s="238"/>
      <c r="E22" s="238"/>
      <c r="F22" s="238"/>
      <c r="G22" s="238"/>
      <c r="H22" s="238"/>
      <c r="I22" s="238"/>
      <c r="J22" s="238"/>
      <c r="K22" s="238">
        <f t="shared" si="0"/>
        <v>0</v>
      </c>
      <c r="L22" s="238">
        <f t="shared" si="0"/>
        <v>0</v>
      </c>
    </row>
    <row r="23" spans="1:12">
      <c r="A23" s="238">
        <v>19</v>
      </c>
      <c r="B23" s="210">
        <v>45615</v>
      </c>
      <c r="C23" s="238"/>
      <c r="D23" s="238"/>
      <c r="E23" s="238"/>
      <c r="F23" s="238"/>
      <c r="G23" s="238"/>
      <c r="H23" s="238"/>
      <c r="I23" s="238"/>
      <c r="J23" s="238"/>
      <c r="K23" s="238">
        <f t="shared" si="0"/>
        <v>0</v>
      </c>
      <c r="L23" s="238">
        <f t="shared" si="0"/>
        <v>0</v>
      </c>
    </row>
    <row r="24" spans="1:12">
      <c r="A24" s="238">
        <v>20</v>
      </c>
      <c r="B24" s="210">
        <v>45616</v>
      </c>
      <c r="C24" s="238">
        <v>67</v>
      </c>
      <c r="D24" s="238">
        <v>216</v>
      </c>
      <c r="E24" s="238">
        <v>43</v>
      </c>
      <c r="F24" s="238">
        <v>124</v>
      </c>
      <c r="G24" s="238"/>
      <c r="H24" s="238"/>
      <c r="I24" s="238"/>
      <c r="J24" s="238"/>
      <c r="K24" s="238">
        <f t="shared" si="0"/>
        <v>110</v>
      </c>
      <c r="L24" s="238">
        <f t="shared" si="0"/>
        <v>340</v>
      </c>
    </row>
    <row r="25" spans="1:12">
      <c r="A25" s="238">
        <v>21</v>
      </c>
      <c r="B25" s="210">
        <v>45617</v>
      </c>
      <c r="C25" s="238"/>
      <c r="D25" s="238"/>
      <c r="E25" s="238"/>
      <c r="F25" s="238"/>
      <c r="G25" s="238"/>
      <c r="H25" s="238"/>
      <c r="I25" s="238"/>
      <c r="J25" s="238"/>
      <c r="K25" s="238">
        <f t="shared" si="0"/>
        <v>0</v>
      </c>
      <c r="L25" s="238">
        <f t="shared" si="0"/>
        <v>0</v>
      </c>
    </row>
    <row r="26" spans="1:12">
      <c r="A26" s="238">
        <v>22</v>
      </c>
      <c r="B26" s="210">
        <v>45618</v>
      </c>
      <c r="C26" s="238">
        <v>100</v>
      </c>
      <c r="D26" s="238">
        <v>360</v>
      </c>
      <c r="E26" s="238">
        <v>56</v>
      </c>
      <c r="F26" s="238">
        <v>168</v>
      </c>
      <c r="G26" s="238"/>
      <c r="H26" s="238"/>
      <c r="I26" s="238">
        <v>9</v>
      </c>
      <c r="J26" s="238">
        <v>10</v>
      </c>
      <c r="K26" s="238">
        <f t="shared" si="0"/>
        <v>165</v>
      </c>
      <c r="L26" s="238">
        <f t="shared" si="0"/>
        <v>538</v>
      </c>
    </row>
    <row r="27" spans="1:12">
      <c r="A27" s="238">
        <v>23</v>
      </c>
      <c r="B27" s="210">
        <v>45619</v>
      </c>
      <c r="C27" s="238"/>
      <c r="D27" s="238"/>
      <c r="E27" s="238"/>
      <c r="F27" s="238"/>
      <c r="G27" s="238"/>
      <c r="H27" s="238"/>
      <c r="I27" s="238"/>
      <c r="J27" s="238"/>
      <c r="K27" s="238">
        <f t="shared" si="0"/>
        <v>0</v>
      </c>
      <c r="L27" s="238">
        <f t="shared" si="0"/>
        <v>0</v>
      </c>
    </row>
    <row r="28" spans="1:12">
      <c r="A28" s="238">
        <v>24</v>
      </c>
      <c r="B28" s="210">
        <v>45620</v>
      </c>
      <c r="C28" s="238"/>
      <c r="D28" s="238"/>
      <c r="E28" s="238"/>
      <c r="F28" s="238"/>
      <c r="G28" s="238"/>
      <c r="H28" s="238"/>
      <c r="I28" s="238"/>
      <c r="J28" s="238"/>
      <c r="K28" s="238">
        <f t="shared" si="0"/>
        <v>0</v>
      </c>
      <c r="L28" s="238">
        <f t="shared" si="0"/>
        <v>0</v>
      </c>
    </row>
    <row r="29" spans="1:12">
      <c r="A29" s="238">
        <v>25</v>
      </c>
      <c r="B29" s="210">
        <v>45621</v>
      </c>
      <c r="C29" s="238">
        <v>120</v>
      </c>
      <c r="D29" s="238">
        <v>420</v>
      </c>
      <c r="E29" s="238">
        <v>130</v>
      </c>
      <c r="F29" s="238">
        <v>380</v>
      </c>
      <c r="G29" s="238">
        <v>25</v>
      </c>
      <c r="H29" s="238">
        <v>88</v>
      </c>
      <c r="I29" s="238">
        <v>10</v>
      </c>
      <c r="J29" s="238">
        <v>12</v>
      </c>
      <c r="K29" s="238">
        <f t="shared" si="0"/>
        <v>285</v>
      </c>
      <c r="L29" s="238">
        <f t="shared" si="0"/>
        <v>900</v>
      </c>
    </row>
    <row r="30" spans="1:12">
      <c r="A30" s="238">
        <v>26</v>
      </c>
      <c r="B30" s="210">
        <v>45622</v>
      </c>
      <c r="C30" s="238"/>
      <c r="D30" s="238"/>
      <c r="E30" s="238"/>
      <c r="F30" s="238"/>
      <c r="G30" s="238"/>
      <c r="H30" s="238"/>
      <c r="I30" s="238"/>
      <c r="J30" s="238"/>
      <c r="K30" s="238">
        <f t="shared" si="0"/>
        <v>0</v>
      </c>
      <c r="L30" s="238">
        <f t="shared" si="0"/>
        <v>0</v>
      </c>
    </row>
    <row r="31" spans="1:12">
      <c r="A31" s="238">
        <v>27</v>
      </c>
      <c r="B31" s="210">
        <v>45623</v>
      </c>
      <c r="C31" s="238"/>
      <c r="D31" s="238"/>
      <c r="E31" s="238"/>
      <c r="F31" s="238"/>
      <c r="G31" s="238"/>
      <c r="H31" s="238"/>
      <c r="I31" s="238"/>
      <c r="J31" s="238"/>
      <c r="K31" s="238">
        <f t="shared" si="0"/>
        <v>0</v>
      </c>
      <c r="L31" s="238">
        <f t="shared" si="0"/>
        <v>0</v>
      </c>
    </row>
    <row r="32" spans="1:12">
      <c r="A32" s="238">
        <v>28</v>
      </c>
      <c r="B32" s="210">
        <v>45624</v>
      </c>
      <c r="C32" s="238">
        <v>42</v>
      </c>
      <c r="D32" s="238">
        <v>210</v>
      </c>
      <c r="E32" s="238">
        <v>57</v>
      </c>
      <c r="F32" s="238">
        <v>180</v>
      </c>
      <c r="G32" s="238">
        <v>22</v>
      </c>
      <c r="H32" s="238">
        <v>100</v>
      </c>
      <c r="I32" s="238">
        <v>6</v>
      </c>
      <c r="J32" s="238">
        <v>10</v>
      </c>
      <c r="K32" s="238">
        <f t="shared" si="0"/>
        <v>127</v>
      </c>
      <c r="L32" s="238">
        <f t="shared" si="0"/>
        <v>500</v>
      </c>
    </row>
    <row r="33" spans="1:12">
      <c r="A33" s="238">
        <v>29</v>
      </c>
      <c r="B33" s="210">
        <v>45625</v>
      </c>
      <c r="C33" s="238"/>
      <c r="D33" s="238"/>
      <c r="E33" s="238"/>
      <c r="F33" s="238"/>
      <c r="G33" s="238"/>
      <c r="H33" s="238"/>
      <c r="I33" s="238"/>
      <c r="J33" s="238"/>
      <c r="K33" s="238">
        <f t="shared" si="0"/>
        <v>0</v>
      </c>
      <c r="L33" s="238">
        <f t="shared" si="0"/>
        <v>0</v>
      </c>
    </row>
    <row r="34" spans="1:12">
      <c r="A34" s="238">
        <v>30</v>
      </c>
      <c r="B34" s="210">
        <v>45626</v>
      </c>
      <c r="C34" s="238"/>
      <c r="D34" s="238"/>
      <c r="E34" s="238"/>
      <c r="F34" s="238"/>
      <c r="G34" s="238"/>
      <c r="H34" s="238"/>
      <c r="I34" s="238"/>
      <c r="J34" s="238"/>
      <c r="K34" s="238">
        <f t="shared" si="0"/>
        <v>0</v>
      </c>
      <c r="L34" s="238">
        <f t="shared" si="0"/>
        <v>0</v>
      </c>
    </row>
    <row r="35" spans="1:12">
      <c r="A35" s="350" t="s">
        <v>6</v>
      </c>
      <c r="B35" s="343"/>
      <c r="C35" s="239">
        <f t="shared" ref="C35:L35" si="1">SUM(C5:C34)</f>
        <v>810</v>
      </c>
      <c r="D35" s="239">
        <f t="shared" si="1"/>
        <v>2939</v>
      </c>
      <c r="E35" s="239">
        <f t="shared" si="1"/>
        <v>647</v>
      </c>
      <c r="F35" s="239">
        <f t="shared" si="1"/>
        <v>1997</v>
      </c>
      <c r="G35" s="239">
        <f t="shared" si="1"/>
        <v>116</v>
      </c>
      <c r="H35" s="239">
        <f t="shared" si="1"/>
        <v>483</v>
      </c>
      <c r="I35" s="239">
        <f t="shared" si="1"/>
        <v>54</v>
      </c>
      <c r="J35" s="239">
        <f t="shared" si="1"/>
        <v>69</v>
      </c>
      <c r="K35" s="239">
        <f t="shared" si="1"/>
        <v>1627</v>
      </c>
      <c r="L35" s="239">
        <f t="shared" si="1"/>
        <v>5488</v>
      </c>
    </row>
    <row r="36" spans="1:12">
      <c r="A36" s="342" t="s">
        <v>9</v>
      </c>
      <c r="B36" s="343"/>
      <c r="C36" s="239">
        <f>SUM(C35/30)</f>
        <v>27</v>
      </c>
      <c r="D36" s="239">
        <f t="shared" ref="D36:L36" si="2">SUM(D35/30)</f>
        <v>97.966666666666669</v>
      </c>
      <c r="E36" s="239">
        <f t="shared" si="2"/>
        <v>21.566666666666666</v>
      </c>
      <c r="F36" s="239">
        <f t="shared" si="2"/>
        <v>66.566666666666663</v>
      </c>
      <c r="G36" s="239">
        <f t="shared" si="2"/>
        <v>3.8666666666666667</v>
      </c>
      <c r="H36" s="239">
        <f t="shared" si="2"/>
        <v>16.100000000000001</v>
      </c>
      <c r="I36" s="239">
        <f t="shared" si="2"/>
        <v>1.8</v>
      </c>
      <c r="J36" s="239">
        <f t="shared" si="2"/>
        <v>2.2999999999999998</v>
      </c>
      <c r="K36" s="239">
        <f t="shared" si="2"/>
        <v>54.233333333333334</v>
      </c>
      <c r="L36" s="239">
        <f t="shared" si="2"/>
        <v>182.93333333333334</v>
      </c>
    </row>
  </sheetData>
  <mergeCells count="10">
    <mergeCell ref="A35:B35"/>
    <mergeCell ref="A36:B36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2:L38"/>
  <sheetViews>
    <sheetView workbookViewId="0">
      <selection activeCell="L39" sqref="L39"/>
    </sheetView>
  </sheetViews>
  <sheetFormatPr defaultRowHeight="15"/>
  <cols>
    <col min="1" max="1" width="7.28515625" customWidth="1"/>
    <col min="2" max="2" width="11.28515625" customWidth="1"/>
  </cols>
  <sheetData>
    <row r="2" spans="1:12">
      <c r="A2" s="301" t="s">
        <v>956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51" t="s">
        <v>2</v>
      </c>
      <c r="D3" s="352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53" t="s">
        <v>6</v>
      </c>
      <c r="L3" s="354"/>
    </row>
    <row r="4" spans="1:12">
      <c r="A4" s="305"/>
      <c r="B4" s="305"/>
      <c r="C4" s="143" t="s">
        <v>947</v>
      </c>
      <c r="D4" s="143" t="s">
        <v>945</v>
      </c>
      <c r="E4" s="92" t="s">
        <v>947</v>
      </c>
      <c r="F4" s="92" t="s">
        <v>945</v>
      </c>
      <c r="G4" s="144" t="s">
        <v>947</v>
      </c>
      <c r="H4" s="144" t="s">
        <v>945</v>
      </c>
      <c r="I4" s="155" t="s">
        <v>947</v>
      </c>
      <c r="J4" s="155" t="s">
        <v>945</v>
      </c>
      <c r="K4" s="232" t="s">
        <v>947</v>
      </c>
      <c r="L4" s="232" t="s">
        <v>945</v>
      </c>
    </row>
    <row r="5" spans="1:12">
      <c r="A5" s="238">
        <v>1</v>
      </c>
      <c r="B5" s="210">
        <v>45627</v>
      </c>
      <c r="C5" s="238">
        <v>73</v>
      </c>
      <c r="D5" s="238">
        <v>792</v>
      </c>
      <c r="E5" s="238">
        <v>61</v>
      </c>
      <c r="F5" s="238">
        <v>213</v>
      </c>
      <c r="G5" s="238">
        <v>15</v>
      </c>
      <c r="H5" s="238">
        <v>75</v>
      </c>
      <c r="I5" s="238">
        <v>6</v>
      </c>
      <c r="J5" s="238">
        <v>10</v>
      </c>
      <c r="K5" s="238">
        <f>C5+E5+G5+I5</f>
        <v>155</v>
      </c>
      <c r="L5" s="238">
        <f>D5+F5+H5+J5</f>
        <v>1090</v>
      </c>
    </row>
    <row r="6" spans="1:12">
      <c r="A6" s="238">
        <v>2</v>
      </c>
      <c r="B6" s="210">
        <v>45628</v>
      </c>
      <c r="C6" s="238"/>
      <c r="D6" s="238"/>
      <c r="E6" s="238"/>
      <c r="F6" s="238"/>
      <c r="G6" s="238"/>
      <c r="H6" s="238"/>
      <c r="I6" s="238"/>
      <c r="J6" s="238"/>
      <c r="K6" s="238">
        <f t="shared" ref="K6:L35" si="0">C6+E6+G6+I6</f>
        <v>0</v>
      </c>
      <c r="L6" s="238">
        <f t="shared" si="0"/>
        <v>0</v>
      </c>
    </row>
    <row r="7" spans="1:12">
      <c r="A7" s="240">
        <v>3</v>
      </c>
      <c r="B7" s="210">
        <v>45629</v>
      </c>
      <c r="C7" s="238"/>
      <c r="D7" s="238"/>
      <c r="E7" s="238"/>
      <c r="F7" s="238"/>
      <c r="G7" s="238"/>
      <c r="H7" s="238"/>
      <c r="I7" s="238"/>
      <c r="J7" s="238"/>
      <c r="K7" s="238">
        <f t="shared" si="0"/>
        <v>0</v>
      </c>
      <c r="L7" s="238">
        <f t="shared" si="0"/>
        <v>0</v>
      </c>
    </row>
    <row r="8" spans="1:12">
      <c r="A8" s="240">
        <v>4</v>
      </c>
      <c r="B8" s="210">
        <v>45630</v>
      </c>
      <c r="C8" s="238">
        <v>71</v>
      </c>
      <c r="D8" s="238">
        <v>284</v>
      </c>
      <c r="E8" s="238">
        <v>76</v>
      </c>
      <c r="F8" s="238">
        <v>266</v>
      </c>
      <c r="G8" s="238">
        <v>14</v>
      </c>
      <c r="H8" s="238">
        <v>70</v>
      </c>
      <c r="I8" s="238">
        <v>11</v>
      </c>
      <c r="J8" s="238">
        <v>20</v>
      </c>
      <c r="K8" s="238">
        <f t="shared" si="0"/>
        <v>172</v>
      </c>
      <c r="L8" s="238">
        <f t="shared" si="0"/>
        <v>640</v>
      </c>
    </row>
    <row r="9" spans="1:12">
      <c r="A9" s="240">
        <v>5</v>
      </c>
      <c r="B9" s="210">
        <v>45631</v>
      </c>
      <c r="C9" s="238"/>
      <c r="D9" s="238"/>
      <c r="E9" s="238"/>
      <c r="F9" s="238"/>
      <c r="G9" s="238"/>
      <c r="H9" s="238"/>
      <c r="I9" s="238"/>
      <c r="J9" s="238"/>
      <c r="K9" s="238">
        <f t="shared" si="0"/>
        <v>0</v>
      </c>
      <c r="L9" s="238">
        <f t="shared" si="0"/>
        <v>0</v>
      </c>
    </row>
    <row r="10" spans="1:12">
      <c r="A10" s="240">
        <v>6</v>
      </c>
      <c r="B10" s="210">
        <v>45632</v>
      </c>
      <c r="C10" s="238">
        <v>46</v>
      </c>
      <c r="D10" s="238">
        <v>196</v>
      </c>
      <c r="E10" s="238">
        <v>65</v>
      </c>
      <c r="F10" s="238">
        <v>180</v>
      </c>
      <c r="G10" s="238"/>
      <c r="H10" s="238"/>
      <c r="I10" s="238"/>
      <c r="J10" s="238"/>
      <c r="K10" s="238">
        <f t="shared" si="0"/>
        <v>111</v>
      </c>
      <c r="L10" s="238">
        <f t="shared" si="0"/>
        <v>376</v>
      </c>
    </row>
    <row r="11" spans="1:12">
      <c r="A11" s="240">
        <v>7</v>
      </c>
      <c r="B11" s="210">
        <v>45633</v>
      </c>
      <c r="C11" s="238"/>
      <c r="D11" s="238"/>
      <c r="E11" s="238"/>
      <c r="F11" s="238"/>
      <c r="G11" s="238"/>
      <c r="H11" s="238"/>
      <c r="I11" s="238"/>
      <c r="J11" s="238"/>
      <c r="K11" s="238">
        <f t="shared" si="0"/>
        <v>0</v>
      </c>
      <c r="L11" s="238">
        <f t="shared" si="0"/>
        <v>0</v>
      </c>
    </row>
    <row r="12" spans="1:12">
      <c r="A12" s="240">
        <v>8</v>
      </c>
      <c r="B12" s="210">
        <v>45634</v>
      </c>
      <c r="C12" s="238"/>
      <c r="D12" s="238"/>
      <c r="E12" s="238"/>
      <c r="F12" s="238"/>
      <c r="G12" s="238"/>
      <c r="H12" s="238"/>
      <c r="I12" s="238"/>
      <c r="J12" s="238"/>
      <c r="K12" s="238">
        <f t="shared" si="0"/>
        <v>0</v>
      </c>
      <c r="L12" s="238">
        <f t="shared" si="0"/>
        <v>0</v>
      </c>
    </row>
    <row r="13" spans="1:12">
      <c r="A13" s="240">
        <v>9</v>
      </c>
      <c r="B13" s="210">
        <v>45635</v>
      </c>
      <c r="C13" s="238">
        <v>76</v>
      </c>
      <c r="D13" s="238">
        <v>304</v>
      </c>
      <c r="E13" s="238">
        <v>65</v>
      </c>
      <c r="F13" s="238">
        <v>240</v>
      </c>
      <c r="G13" s="238">
        <v>15</v>
      </c>
      <c r="H13" s="238">
        <v>60</v>
      </c>
      <c r="I13" s="238">
        <v>10</v>
      </c>
      <c r="J13" s="238">
        <v>12</v>
      </c>
      <c r="K13" s="238">
        <f t="shared" si="0"/>
        <v>166</v>
      </c>
      <c r="L13" s="238">
        <f t="shared" si="0"/>
        <v>616</v>
      </c>
    </row>
    <row r="14" spans="1:12">
      <c r="A14" s="240">
        <v>10</v>
      </c>
      <c r="B14" s="210">
        <v>45636</v>
      </c>
      <c r="C14" s="238"/>
      <c r="D14" s="238"/>
      <c r="E14" s="238"/>
      <c r="F14" s="238"/>
      <c r="G14" s="238"/>
      <c r="H14" s="238"/>
      <c r="I14" s="238"/>
      <c r="J14" s="238"/>
      <c r="K14" s="238">
        <f t="shared" si="0"/>
        <v>0</v>
      </c>
      <c r="L14" s="238">
        <f t="shared" si="0"/>
        <v>0</v>
      </c>
    </row>
    <row r="15" spans="1:12">
      <c r="A15" s="240">
        <v>11</v>
      </c>
      <c r="B15" s="210">
        <v>45637</v>
      </c>
      <c r="C15" s="238"/>
      <c r="D15" s="238"/>
      <c r="E15" s="238"/>
      <c r="F15" s="238"/>
      <c r="G15" s="238"/>
      <c r="H15" s="238"/>
      <c r="I15" s="238"/>
      <c r="J15" s="238"/>
      <c r="K15" s="238">
        <f t="shared" si="0"/>
        <v>0</v>
      </c>
      <c r="L15" s="238">
        <f t="shared" si="0"/>
        <v>0</v>
      </c>
    </row>
    <row r="16" spans="1:12">
      <c r="A16" s="240">
        <v>12</v>
      </c>
      <c r="B16" s="210">
        <v>45638</v>
      </c>
      <c r="C16" s="238"/>
      <c r="D16" s="238"/>
      <c r="E16" s="238"/>
      <c r="F16" s="238"/>
      <c r="G16" s="238"/>
      <c r="H16" s="238"/>
      <c r="I16" s="238"/>
      <c r="J16" s="238"/>
      <c r="K16" s="238">
        <f t="shared" si="0"/>
        <v>0</v>
      </c>
      <c r="L16" s="238">
        <f t="shared" si="0"/>
        <v>0</v>
      </c>
    </row>
    <row r="17" spans="1:12">
      <c r="A17" s="240">
        <v>13</v>
      </c>
      <c r="B17" s="210">
        <v>45639</v>
      </c>
      <c r="C17" s="238"/>
      <c r="D17" s="238"/>
      <c r="E17" s="238"/>
      <c r="F17" s="238"/>
      <c r="G17" s="238"/>
      <c r="H17" s="238"/>
      <c r="I17" s="238"/>
      <c r="J17" s="238"/>
      <c r="K17" s="238">
        <f t="shared" si="0"/>
        <v>0</v>
      </c>
      <c r="L17" s="238">
        <f t="shared" si="0"/>
        <v>0</v>
      </c>
    </row>
    <row r="18" spans="1:12">
      <c r="A18" s="240">
        <v>14</v>
      </c>
      <c r="B18" s="210">
        <v>45640</v>
      </c>
      <c r="C18" s="238">
        <v>55</v>
      </c>
      <c r="D18" s="238">
        <v>215</v>
      </c>
      <c r="E18" s="238">
        <v>44</v>
      </c>
      <c r="F18" s="238">
        <v>132</v>
      </c>
      <c r="G18" s="238"/>
      <c r="H18" s="238"/>
      <c r="I18" s="238"/>
      <c r="J18" s="238"/>
      <c r="K18" s="238">
        <f t="shared" si="0"/>
        <v>99</v>
      </c>
      <c r="L18" s="238">
        <f t="shared" si="0"/>
        <v>347</v>
      </c>
    </row>
    <row r="19" spans="1:12">
      <c r="A19" s="240">
        <v>15</v>
      </c>
      <c r="B19" s="210">
        <v>45640</v>
      </c>
      <c r="C19" s="240">
        <v>71</v>
      </c>
      <c r="D19" s="240">
        <v>228</v>
      </c>
      <c r="E19" s="240">
        <v>93</v>
      </c>
      <c r="F19" s="240">
        <v>382</v>
      </c>
      <c r="G19" s="240"/>
      <c r="H19" s="240"/>
      <c r="I19" s="240"/>
      <c r="J19" s="240"/>
      <c r="K19" s="240">
        <f t="shared" ref="K19" si="1">C19+E19+G19+I19</f>
        <v>164</v>
      </c>
      <c r="L19" s="240">
        <f t="shared" ref="L19" si="2">D19+F19+H19+J19</f>
        <v>610</v>
      </c>
    </row>
    <row r="20" spans="1:12">
      <c r="A20" s="240">
        <v>16</v>
      </c>
      <c r="B20" s="210">
        <v>45641</v>
      </c>
      <c r="C20" s="238"/>
      <c r="D20" s="238"/>
      <c r="E20" s="238"/>
      <c r="F20" s="238"/>
      <c r="G20" s="238"/>
      <c r="H20" s="238"/>
      <c r="I20" s="238"/>
      <c r="J20" s="238"/>
      <c r="K20" s="238">
        <f t="shared" si="0"/>
        <v>0</v>
      </c>
      <c r="L20" s="238">
        <f t="shared" si="0"/>
        <v>0</v>
      </c>
    </row>
    <row r="21" spans="1:12">
      <c r="A21" s="240">
        <v>17</v>
      </c>
      <c r="B21" s="210">
        <v>45642</v>
      </c>
      <c r="C21" s="238"/>
      <c r="D21" s="238"/>
      <c r="E21" s="238"/>
      <c r="F21" s="238"/>
      <c r="G21" s="238"/>
      <c r="H21" s="238"/>
      <c r="I21" s="238"/>
      <c r="J21" s="238"/>
      <c r="K21" s="238">
        <f t="shared" si="0"/>
        <v>0</v>
      </c>
      <c r="L21" s="238">
        <f t="shared" si="0"/>
        <v>0</v>
      </c>
    </row>
    <row r="22" spans="1:12">
      <c r="A22" s="240">
        <v>18</v>
      </c>
      <c r="B22" s="210">
        <v>45643</v>
      </c>
      <c r="C22" s="238">
        <v>211</v>
      </c>
      <c r="D22" s="238">
        <v>610</v>
      </c>
      <c r="E22" s="238">
        <v>170</v>
      </c>
      <c r="F22" s="238">
        <v>420</v>
      </c>
      <c r="G22" s="238">
        <v>39</v>
      </c>
      <c r="H22" s="238">
        <v>156</v>
      </c>
      <c r="I22" s="238"/>
      <c r="J22" s="238"/>
      <c r="K22" s="238">
        <f t="shared" si="0"/>
        <v>420</v>
      </c>
      <c r="L22" s="238">
        <f t="shared" si="0"/>
        <v>1186</v>
      </c>
    </row>
    <row r="23" spans="1:12">
      <c r="A23" s="240">
        <v>19</v>
      </c>
      <c r="B23" s="210">
        <v>45644</v>
      </c>
      <c r="C23" s="238"/>
      <c r="D23" s="238"/>
      <c r="E23" s="238"/>
      <c r="F23" s="238"/>
      <c r="G23" s="238"/>
      <c r="H23" s="238"/>
      <c r="I23" s="238"/>
      <c r="J23" s="238"/>
      <c r="K23" s="238">
        <f t="shared" si="0"/>
        <v>0</v>
      </c>
      <c r="L23" s="238">
        <f t="shared" si="0"/>
        <v>0</v>
      </c>
    </row>
    <row r="24" spans="1:12">
      <c r="A24" s="240">
        <v>20</v>
      </c>
      <c r="B24" s="210">
        <v>45645</v>
      </c>
      <c r="C24" s="238">
        <v>40</v>
      </c>
      <c r="D24" s="238">
        <v>152</v>
      </c>
      <c r="E24" s="238">
        <v>44</v>
      </c>
      <c r="F24" s="238">
        <v>132</v>
      </c>
      <c r="G24" s="238">
        <v>5</v>
      </c>
      <c r="H24" s="238">
        <v>25</v>
      </c>
      <c r="I24" s="238"/>
      <c r="J24" s="238"/>
      <c r="K24" s="238">
        <f t="shared" si="0"/>
        <v>89</v>
      </c>
      <c r="L24" s="238">
        <f t="shared" si="0"/>
        <v>309</v>
      </c>
    </row>
    <row r="25" spans="1:12">
      <c r="A25" s="240">
        <v>21</v>
      </c>
      <c r="B25" s="210">
        <v>45646</v>
      </c>
      <c r="C25" s="238"/>
      <c r="D25" s="238"/>
      <c r="E25" s="238"/>
      <c r="F25" s="238"/>
      <c r="G25" s="238"/>
      <c r="H25" s="238"/>
      <c r="I25" s="238"/>
      <c r="J25" s="238"/>
      <c r="K25" s="238">
        <f t="shared" si="0"/>
        <v>0</v>
      </c>
      <c r="L25" s="238">
        <f t="shared" si="0"/>
        <v>0</v>
      </c>
    </row>
    <row r="26" spans="1:12">
      <c r="A26" s="240">
        <v>22</v>
      </c>
      <c r="B26" s="210">
        <v>45647</v>
      </c>
      <c r="C26" s="238"/>
      <c r="D26" s="238"/>
      <c r="E26" s="238"/>
      <c r="F26" s="238"/>
      <c r="G26" s="238"/>
      <c r="H26" s="238"/>
      <c r="I26" s="238"/>
      <c r="J26" s="238"/>
      <c r="K26" s="238">
        <f t="shared" si="0"/>
        <v>0</v>
      </c>
      <c r="L26" s="238">
        <f t="shared" si="0"/>
        <v>0</v>
      </c>
    </row>
    <row r="27" spans="1:12">
      <c r="A27" s="240">
        <v>23</v>
      </c>
      <c r="B27" s="210">
        <v>45648</v>
      </c>
      <c r="C27" s="238">
        <v>64</v>
      </c>
      <c r="D27" s="238">
        <v>256</v>
      </c>
      <c r="E27" s="238">
        <v>51</v>
      </c>
      <c r="F27" s="238">
        <v>178</v>
      </c>
      <c r="G27" s="238">
        <v>11</v>
      </c>
      <c r="H27" s="238">
        <v>33</v>
      </c>
      <c r="I27" s="238">
        <v>16</v>
      </c>
      <c r="J27" s="238">
        <v>32</v>
      </c>
      <c r="K27" s="238">
        <f t="shared" si="0"/>
        <v>142</v>
      </c>
      <c r="L27" s="238">
        <f t="shared" si="0"/>
        <v>499</v>
      </c>
    </row>
    <row r="28" spans="1:12">
      <c r="A28" s="240">
        <v>24</v>
      </c>
      <c r="B28" s="210">
        <v>45649</v>
      </c>
      <c r="C28" s="238"/>
      <c r="D28" s="238"/>
      <c r="E28" s="238"/>
      <c r="F28" s="238"/>
      <c r="G28" s="238"/>
      <c r="H28" s="238"/>
      <c r="I28" s="238"/>
      <c r="J28" s="238"/>
      <c r="K28" s="238">
        <f t="shared" si="0"/>
        <v>0</v>
      </c>
      <c r="L28" s="238">
        <f t="shared" si="0"/>
        <v>0</v>
      </c>
    </row>
    <row r="29" spans="1:12">
      <c r="A29" s="240">
        <v>25</v>
      </c>
      <c r="B29" s="210">
        <v>45650</v>
      </c>
      <c r="C29" s="238"/>
      <c r="D29" s="238"/>
      <c r="E29" s="238"/>
      <c r="F29" s="238"/>
      <c r="G29" s="238"/>
      <c r="H29" s="238"/>
      <c r="I29" s="238"/>
      <c r="J29" s="238"/>
      <c r="K29" s="238">
        <f t="shared" si="0"/>
        <v>0</v>
      </c>
      <c r="L29" s="238">
        <f t="shared" si="0"/>
        <v>0</v>
      </c>
    </row>
    <row r="30" spans="1:12">
      <c r="A30" s="240">
        <v>26</v>
      </c>
      <c r="B30" s="210">
        <v>45651</v>
      </c>
      <c r="C30" s="238">
        <v>196</v>
      </c>
      <c r="D30" s="238">
        <v>686</v>
      </c>
      <c r="E30" s="238">
        <v>246</v>
      </c>
      <c r="F30" s="238">
        <v>738</v>
      </c>
      <c r="G30" s="238">
        <v>10</v>
      </c>
      <c r="H30" s="238">
        <v>30</v>
      </c>
      <c r="I30" s="238">
        <v>3</v>
      </c>
      <c r="J30" s="238">
        <v>6</v>
      </c>
      <c r="K30" s="238">
        <f t="shared" si="0"/>
        <v>455</v>
      </c>
      <c r="L30" s="238">
        <f t="shared" si="0"/>
        <v>1460</v>
      </c>
    </row>
    <row r="31" spans="1:12">
      <c r="A31" s="240">
        <v>27</v>
      </c>
      <c r="B31" s="210">
        <v>45652</v>
      </c>
      <c r="C31" s="238"/>
      <c r="D31" s="238"/>
      <c r="E31" s="238"/>
      <c r="F31" s="238"/>
      <c r="G31" s="238"/>
      <c r="H31" s="238"/>
      <c r="I31" s="238"/>
      <c r="J31" s="238"/>
      <c r="K31" s="238">
        <f t="shared" si="0"/>
        <v>0</v>
      </c>
      <c r="L31" s="238">
        <f t="shared" si="0"/>
        <v>0</v>
      </c>
    </row>
    <row r="32" spans="1:12">
      <c r="A32" s="240">
        <v>28</v>
      </c>
      <c r="B32" s="210">
        <v>45653</v>
      </c>
      <c r="C32" s="238"/>
      <c r="D32" s="238"/>
      <c r="E32" s="238"/>
      <c r="F32" s="238"/>
      <c r="G32" s="238"/>
      <c r="H32" s="238"/>
      <c r="I32" s="238"/>
      <c r="J32" s="238"/>
      <c r="K32" s="238">
        <f t="shared" si="0"/>
        <v>0</v>
      </c>
      <c r="L32" s="238">
        <f t="shared" si="0"/>
        <v>0</v>
      </c>
    </row>
    <row r="33" spans="1:12">
      <c r="A33" s="240">
        <v>29</v>
      </c>
      <c r="B33" s="210">
        <v>45654</v>
      </c>
      <c r="C33" s="238"/>
      <c r="D33" s="238"/>
      <c r="E33" s="238"/>
      <c r="F33" s="238"/>
      <c r="G33" s="238"/>
      <c r="H33" s="238"/>
      <c r="I33" s="238"/>
      <c r="J33" s="238"/>
      <c r="K33" s="238">
        <f t="shared" si="0"/>
        <v>0</v>
      </c>
      <c r="L33" s="238">
        <f t="shared" si="0"/>
        <v>0</v>
      </c>
    </row>
    <row r="34" spans="1:12">
      <c r="A34" s="240">
        <v>30</v>
      </c>
      <c r="B34" s="210">
        <v>45655</v>
      </c>
      <c r="C34" s="238"/>
      <c r="D34" s="238"/>
      <c r="E34" s="238"/>
      <c r="F34" s="238"/>
      <c r="G34" s="238"/>
      <c r="H34" s="238"/>
      <c r="I34" s="238"/>
      <c r="J34" s="238"/>
      <c r="K34" s="238">
        <f t="shared" si="0"/>
        <v>0</v>
      </c>
      <c r="L34" s="238">
        <f t="shared" si="0"/>
        <v>0</v>
      </c>
    </row>
    <row r="35" spans="1:12">
      <c r="A35" s="240">
        <v>31</v>
      </c>
      <c r="B35" s="210">
        <v>45656</v>
      </c>
      <c r="C35" s="238"/>
      <c r="D35" s="238"/>
      <c r="E35" s="238"/>
      <c r="F35" s="238"/>
      <c r="G35" s="238"/>
      <c r="H35" s="238"/>
      <c r="I35" s="238"/>
      <c r="J35" s="238"/>
      <c r="K35" s="238">
        <f t="shared" si="0"/>
        <v>0</v>
      </c>
      <c r="L35" s="238">
        <f t="shared" si="0"/>
        <v>0</v>
      </c>
    </row>
    <row r="36" spans="1:12">
      <c r="A36" s="240">
        <v>32</v>
      </c>
      <c r="B36" s="210">
        <v>45657</v>
      </c>
      <c r="C36" s="238">
        <v>61</v>
      </c>
      <c r="D36" s="238">
        <v>244</v>
      </c>
      <c r="E36" s="238">
        <v>105</v>
      </c>
      <c r="F36" s="238">
        <v>305</v>
      </c>
      <c r="G36" s="238">
        <v>20</v>
      </c>
      <c r="H36" s="238">
        <v>60</v>
      </c>
      <c r="I36" s="238"/>
      <c r="J36" s="238"/>
      <c r="K36" s="238">
        <f t="shared" ref="K36" si="3">C36+E36+G36+I36</f>
        <v>186</v>
      </c>
      <c r="L36" s="238">
        <f t="shared" ref="L36" si="4">D36+F36+H36+J36</f>
        <v>609</v>
      </c>
    </row>
    <row r="37" spans="1:12">
      <c r="A37" s="350" t="s">
        <v>6</v>
      </c>
      <c r="B37" s="343"/>
      <c r="C37" s="239">
        <f t="shared" ref="C37:L37" si="5">SUM(C5:C36)</f>
        <v>964</v>
      </c>
      <c r="D37" s="239">
        <f t="shared" si="5"/>
        <v>3967</v>
      </c>
      <c r="E37" s="239">
        <f t="shared" si="5"/>
        <v>1020</v>
      </c>
      <c r="F37" s="239">
        <f t="shared" si="5"/>
        <v>3186</v>
      </c>
      <c r="G37" s="239">
        <f t="shared" si="5"/>
        <v>129</v>
      </c>
      <c r="H37" s="239">
        <f t="shared" si="5"/>
        <v>509</v>
      </c>
      <c r="I37" s="239">
        <f t="shared" si="5"/>
        <v>46</v>
      </c>
      <c r="J37" s="239">
        <f t="shared" si="5"/>
        <v>80</v>
      </c>
      <c r="K37" s="239">
        <f t="shared" si="5"/>
        <v>2159</v>
      </c>
      <c r="L37" s="239">
        <f t="shared" si="5"/>
        <v>7742</v>
      </c>
    </row>
    <row r="38" spans="1:12">
      <c r="A38" s="342" t="s">
        <v>9</v>
      </c>
      <c r="B38" s="343"/>
      <c r="C38" s="241">
        <f t="shared" ref="C38:L38" si="6">C37/31</f>
        <v>31.096774193548388</v>
      </c>
      <c r="D38" s="241">
        <f t="shared" si="6"/>
        <v>127.96774193548387</v>
      </c>
      <c r="E38" s="241">
        <f t="shared" si="6"/>
        <v>32.903225806451616</v>
      </c>
      <c r="F38" s="241">
        <f t="shared" si="6"/>
        <v>102.7741935483871</v>
      </c>
      <c r="G38" s="241">
        <f t="shared" si="6"/>
        <v>4.161290322580645</v>
      </c>
      <c r="H38" s="241">
        <f t="shared" si="6"/>
        <v>16.419354838709676</v>
      </c>
      <c r="I38" s="241">
        <f t="shared" si="6"/>
        <v>1.4838709677419355</v>
      </c>
      <c r="J38" s="241">
        <f t="shared" si="6"/>
        <v>2.5806451612903225</v>
      </c>
      <c r="K38" s="239">
        <f t="shared" si="6"/>
        <v>69.645161290322577</v>
      </c>
      <c r="L38" s="239">
        <f t="shared" si="6"/>
        <v>249.74193548387098</v>
      </c>
    </row>
  </sheetData>
  <mergeCells count="10">
    <mergeCell ref="A37:B37"/>
    <mergeCell ref="A38:B38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2:L38"/>
  <sheetViews>
    <sheetView tabSelected="1" workbookViewId="0">
      <selection activeCell="AA31" sqref="AA31"/>
    </sheetView>
  </sheetViews>
  <sheetFormatPr defaultRowHeight="15"/>
  <cols>
    <col min="1" max="1" width="6.5703125" customWidth="1"/>
    <col min="2" max="2" width="11.5703125" customWidth="1"/>
  </cols>
  <sheetData>
    <row r="2" spans="1:12" ht="18.75" customHeight="1">
      <c r="A2" s="301" t="s">
        <v>957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1:12">
      <c r="A3" s="304" t="s">
        <v>0</v>
      </c>
      <c r="B3" s="304" t="s">
        <v>1</v>
      </c>
      <c r="C3" s="351" t="s">
        <v>2</v>
      </c>
      <c r="D3" s="352"/>
      <c r="E3" s="307" t="s">
        <v>48</v>
      </c>
      <c r="F3" s="308"/>
      <c r="G3" s="309" t="s">
        <v>4</v>
      </c>
      <c r="H3" s="310"/>
      <c r="I3" s="311" t="s">
        <v>5</v>
      </c>
      <c r="J3" s="312"/>
      <c r="K3" s="353" t="s">
        <v>6</v>
      </c>
      <c r="L3" s="354"/>
    </row>
    <row r="4" spans="1:12">
      <c r="A4" s="305"/>
      <c r="B4" s="305"/>
      <c r="C4" s="143" t="s">
        <v>947</v>
      </c>
      <c r="D4" s="143" t="s">
        <v>945</v>
      </c>
      <c r="E4" s="92" t="s">
        <v>947</v>
      </c>
      <c r="F4" s="92" t="s">
        <v>945</v>
      </c>
      <c r="G4" s="144" t="s">
        <v>947</v>
      </c>
      <c r="H4" s="144" t="s">
        <v>945</v>
      </c>
      <c r="I4" s="155" t="s">
        <v>947</v>
      </c>
      <c r="J4" s="155" t="s">
        <v>945</v>
      </c>
      <c r="K4" s="232" t="s">
        <v>947</v>
      </c>
      <c r="L4" s="232" t="s">
        <v>945</v>
      </c>
    </row>
    <row r="5" spans="1:12">
      <c r="A5" s="242">
        <v>1</v>
      </c>
      <c r="B5" s="210">
        <v>45658</v>
      </c>
      <c r="C5" s="242"/>
      <c r="D5" s="242"/>
      <c r="E5" s="242"/>
      <c r="F5" s="242"/>
      <c r="G5" s="242"/>
      <c r="H5" s="242"/>
      <c r="I5" s="242"/>
      <c r="J5" s="242"/>
      <c r="K5" s="242">
        <f t="shared" ref="K5:K36" si="0">C5+E5+G5+I5</f>
        <v>0</v>
      </c>
      <c r="L5" s="242">
        <f t="shared" ref="L5:L36" si="1">D5+F5+H5+J5</f>
        <v>0</v>
      </c>
    </row>
    <row r="6" spans="1:12">
      <c r="A6" s="242">
        <v>2</v>
      </c>
      <c r="B6" s="210">
        <v>45659</v>
      </c>
      <c r="C6" s="242"/>
      <c r="D6" s="242"/>
      <c r="E6" s="242"/>
      <c r="F6" s="242"/>
      <c r="G6" s="242"/>
      <c r="H6" s="242"/>
      <c r="I6" s="242"/>
      <c r="J6" s="242"/>
      <c r="K6" s="242">
        <f t="shared" si="0"/>
        <v>0</v>
      </c>
      <c r="L6" s="242">
        <f t="shared" si="1"/>
        <v>0</v>
      </c>
    </row>
    <row r="7" spans="1:12">
      <c r="A7" s="242">
        <v>3</v>
      </c>
      <c r="B7" s="210">
        <v>45660</v>
      </c>
      <c r="C7" s="242">
        <v>33</v>
      </c>
      <c r="D7" s="242">
        <v>116</v>
      </c>
      <c r="E7" s="242">
        <v>42</v>
      </c>
      <c r="F7" s="242">
        <v>126</v>
      </c>
      <c r="G7" s="242">
        <v>16</v>
      </c>
      <c r="H7" s="242">
        <v>80</v>
      </c>
      <c r="I7" s="242">
        <v>22</v>
      </c>
      <c r="J7" s="242">
        <v>55</v>
      </c>
      <c r="K7" s="242">
        <f t="shared" si="0"/>
        <v>113</v>
      </c>
      <c r="L7" s="242">
        <f t="shared" si="1"/>
        <v>377</v>
      </c>
    </row>
    <row r="8" spans="1:12">
      <c r="A8" s="242">
        <v>4</v>
      </c>
      <c r="B8" s="210">
        <v>45661</v>
      </c>
      <c r="C8" s="242">
        <v>97</v>
      </c>
      <c r="D8" s="242">
        <v>340</v>
      </c>
      <c r="E8" s="242">
        <v>122</v>
      </c>
      <c r="F8" s="242">
        <v>366</v>
      </c>
      <c r="G8" s="242">
        <v>8</v>
      </c>
      <c r="H8" s="242">
        <v>40</v>
      </c>
      <c r="I8" s="242">
        <v>1</v>
      </c>
      <c r="J8" s="242">
        <v>3</v>
      </c>
      <c r="K8" s="242">
        <f t="shared" si="0"/>
        <v>228</v>
      </c>
      <c r="L8" s="242">
        <f t="shared" si="1"/>
        <v>749</v>
      </c>
    </row>
    <row r="9" spans="1:12">
      <c r="A9" s="242">
        <v>5</v>
      </c>
      <c r="B9" s="210">
        <v>45662</v>
      </c>
      <c r="C9" s="242"/>
      <c r="D9" s="242"/>
      <c r="E9" s="242"/>
      <c r="F9" s="242"/>
      <c r="G9" s="242"/>
      <c r="H9" s="242"/>
      <c r="I9" s="242"/>
      <c r="J9" s="242"/>
      <c r="K9" s="242">
        <f t="shared" si="0"/>
        <v>0</v>
      </c>
      <c r="L9" s="242">
        <f t="shared" si="1"/>
        <v>0</v>
      </c>
    </row>
    <row r="10" spans="1:12">
      <c r="A10" s="242">
        <v>6</v>
      </c>
      <c r="B10" s="210">
        <v>45663</v>
      </c>
      <c r="C10" s="242"/>
      <c r="D10" s="242"/>
      <c r="E10" s="242"/>
      <c r="F10" s="242"/>
      <c r="G10" s="242"/>
      <c r="H10" s="242"/>
      <c r="I10" s="242"/>
      <c r="J10" s="242"/>
      <c r="K10" s="242">
        <f t="shared" si="0"/>
        <v>0</v>
      </c>
      <c r="L10" s="242">
        <f t="shared" si="1"/>
        <v>0</v>
      </c>
    </row>
    <row r="11" spans="1:12">
      <c r="A11" s="242">
        <v>7</v>
      </c>
      <c r="B11" s="210">
        <v>45664</v>
      </c>
      <c r="C11" s="242"/>
      <c r="D11" s="242"/>
      <c r="E11" s="242"/>
      <c r="F11" s="242"/>
      <c r="G11" s="242"/>
      <c r="H11" s="242"/>
      <c r="I11" s="242"/>
      <c r="J11" s="242"/>
      <c r="K11" s="242">
        <f t="shared" si="0"/>
        <v>0</v>
      </c>
      <c r="L11" s="242">
        <f t="shared" si="1"/>
        <v>0</v>
      </c>
    </row>
    <row r="12" spans="1:12">
      <c r="A12" s="242">
        <v>8</v>
      </c>
      <c r="B12" s="210">
        <v>45665</v>
      </c>
      <c r="C12" s="242">
        <v>240</v>
      </c>
      <c r="D12" s="242">
        <v>960</v>
      </c>
      <c r="E12" s="242">
        <v>136</v>
      </c>
      <c r="F12" s="242">
        <v>408</v>
      </c>
      <c r="G12" s="242">
        <v>8</v>
      </c>
      <c r="H12" s="242">
        <v>24</v>
      </c>
      <c r="I12" s="242">
        <v>11</v>
      </c>
      <c r="J12" s="242">
        <v>22</v>
      </c>
      <c r="K12" s="242">
        <f t="shared" si="0"/>
        <v>395</v>
      </c>
      <c r="L12" s="242">
        <f t="shared" si="1"/>
        <v>1414</v>
      </c>
    </row>
    <row r="13" spans="1:12">
      <c r="A13" s="242">
        <v>9</v>
      </c>
      <c r="B13" s="210">
        <v>45666</v>
      </c>
      <c r="C13" s="242"/>
      <c r="D13" s="242"/>
      <c r="E13" s="242"/>
      <c r="F13" s="242"/>
      <c r="G13" s="242"/>
      <c r="H13" s="242"/>
      <c r="I13" s="242"/>
      <c r="J13" s="242"/>
      <c r="K13" s="242">
        <f t="shared" si="0"/>
        <v>0</v>
      </c>
      <c r="L13" s="242">
        <f t="shared" si="1"/>
        <v>0</v>
      </c>
    </row>
    <row r="14" spans="1:12">
      <c r="A14" s="242">
        <v>10</v>
      </c>
      <c r="B14" s="210">
        <v>45667</v>
      </c>
      <c r="C14" s="242">
        <v>109</v>
      </c>
      <c r="D14" s="242">
        <v>436</v>
      </c>
      <c r="E14" s="242">
        <v>184</v>
      </c>
      <c r="F14" s="242">
        <v>736</v>
      </c>
      <c r="G14" s="242">
        <v>21</v>
      </c>
      <c r="H14" s="242">
        <v>84</v>
      </c>
      <c r="I14" s="242">
        <v>9</v>
      </c>
      <c r="J14" s="242">
        <v>27</v>
      </c>
      <c r="K14" s="242">
        <f t="shared" si="0"/>
        <v>323</v>
      </c>
      <c r="L14" s="242">
        <f t="shared" si="1"/>
        <v>1283</v>
      </c>
    </row>
    <row r="15" spans="1:12">
      <c r="A15" s="242">
        <v>11</v>
      </c>
      <c r="B15" s="210">
        <v>45668</v>
      </c>
      <c r="C15" s="242"/>
      <c r="D15" s="242"/>
      <c r="E15" s="242"/>
      <c r="F15" s="242"/>
      <c r="G15" s="242"/>
      <c r="H15" s="242"/>
      <c r="I15" s="242"/>
      <c r="J15" s="242"/>
      <c r="K15" s="242">
        <f t="shared" si="0"/>
        <v>0</v>
      </c>
      <c r="L15" s="242">
        <f t="shared" si="1"/>
        <v>0</v>
      </c>
    </row>
    <row r="16" spans="1:12">
      <c r="A16" s="242">
        <v>12</v>
      </c>
      <c r="B16" s="210">
        <v>45669</v>
      </c>
      <c r="C16" s="242">
        <v>63</v>
      </c>
      <c r="D16" s="242">
        <v>252</v>
      </c>
      <c r="E16" s="242">
        <v>57</v>
      </c>
      <c r="F16" s="242">
        <v>228</v>
      </c>
      <c r="G16" s="242">
        <v>11</v>
      </c>
      <c r="H16" s="242">
        <v>44</v>
      </c>
      <c r="I16" s="242">
        <v>9</v>
      </c>
      <c r="J16" s="242">
        <v>36</v>
      </c>
      <c r="K16" s="242">
        <f t="shared" si="0"/>
        <v>140</v>
      </c>
      <c r="L16" s="242">
        <f t="shared" si="1"/>
        <v>560</v>
      </c>
    </row>
    <row r="17" spans="1:12">
      <c r="A17" s="242">
        <v>13</v>
      </c>
      <c r="B17" s="210">
        <v>45670</v>
      </c>
      <c r="C17" s="242">
        <v>80</v>
      </c>
      <c r="D17" s="242">
        <v>320</v>
      </c>
      <c r="E17" s="242">
        <v>65</v>
      </c>
      <c r="F17" s="242">
        <v>260</v>
      </c>
      <c r="G17" s="242">
        <v>12</v>
      </c>
      <c r="H17" s="242">
        <v>48</v>
      </c>
      <c r="I17" s="242">
        <v>20</v>
      </c>
      <c r="J17" s="242">
        <v>80</v>
      </c>
      <c r="K17" s="242">
        <f t="shared" si="0"/>
        <v>177</v>
      </c>
      <c r="L17" s="242">
        <f t="shared" si="1"/>
        <v>708</v>
      </c>
    </row>
    <row r="18" spans="1:12">
      <c r="A18" s="242">
        <v>14</v>
      </c>
      <c r="B18" s="210">
        <v>45671</v>
      </c>
      <c r="C18" s="242"/>
      <c r="D18" s="242"/>
      <c r="E18" s="242"/>
      <c r="F18" s="242"/>
      <c r="G18" s="242"/>
      <c r="H18" s="242"/>
      <c r="I18" s="242"/>
      <c r="J18" s="242"/>
      <c r="K18" s="242">
        <f t="shared" si="0"/>
        <v>0</v>
      </c>
      <c r="L18" s="242">
        <f t="shared" si="1"/>
        <v>0</v>
      </c>
    </row>
    <row r="19" spans="1:12">
      <c r="A19" s="242">
        <v>15</v>
      </c>
      <c r="B19" s="210">
        <v>45672</v>
      </c>
      <c r="C19" s="242"/>
      <c r="D19" s="242"/>
      <c r="E19" s="242"/>
      <c r="F19" s="242"/>
      <c r="G19" s="242"/>
      <c r="H19" s="242"/>
      <c r="I19" s="242"/>
      <c r="J19" s="242"/>
      <c r="K19" s="242">
        <f t="shared" si="0"/>
        <v>0</v>
      </c>
      <c r="L19" s="242">
        <f t="shared" si="1"/>
        <v>0</v>
      </c>
    </row>
    <row r="20" spans="1:12">
      <c r="A20" s="242">
        <v>16</v>
      </c>
      <c r="B20" s="210">
        <v>45673</v>
      </c>
      <c r="C20" s="242"/>
      <c r="D20" s="242"/>
      <c r="E20" s="242"/>
      <c r="F20" s="242"/>
      <c r="G20" s="242"/>
      <c r="H20" s="242"/>
      <c r="I20" s="242"/>
      <c r="J20" s="242"/>
      <c r="K20" s="242">
        <f t="shared" si="0"/>
        <v>0</v>
      </c>
      <c r="L20" s="242">
        <f t="shared" si="1"/>
        <v>0</v>
      </c>
    </row>
    <row r="21" spans="1:12">
      <c r="A21" s="242">
        <v>17</v>
      </c>
      <c r="B21" s="210">
        <v>45674</v>
      </c>
      <c r="C21" s="242">
        <v>64</v>
      </c>
      <c r="D21" s="242">
        <v>256</v>
      </c>
      <c r="E21" s="242">
        <v>42</v>
      </c>
      <c r="F21" s="242">
        <v>168</v>
      </c>
      <c r="G21" s="242"/>
      <c r="H21" s="242"/>
      <c r="I21" s="242"/>
      <c r="J21" s="242"/>
      <c r="K21" s="242">
        <f t="shared" si="0"/>
        <v>106</v>
      </c>
      <c r="L21" s="242">
        <f t="shared" si="1"/>
        <v>424</v>
      </c>
    </row>
    <row r="22" spans="1:12">
      <c r="A22" s="242">
        <v>18</v>
      </c>
      <c r="B22" s="210">
        <v>45675</v>
      </c>
      <c r="C22" s="242"/>
      <c r="D22" s="242"/>
      <c r="E22" s="242"/>
      <c r="F22" s="242"/>
      <c r="G22" s="242"/>
      <c r="H22" s="242"/>
      <c r="I22" s="242"/>
      <c r="J22" s="242"/>
      <c r="K22" s="242">
        <f t="shared" si="0"/>
        <v>0</v>
      </c>
      <c r="L22" s="242">
        <f t="shared" si="1"/>
        <v>0</v>
      </c>
    </row>
    <row r="23" spans="1:12">
      <c r="A23" s="242">
        <v>19</v>
      </c>
      <c r="B23" s="210">
        <v>45676</v>
      </c>
      <c r="C23" s="242">
        <v>53</v>
      </c>
      <c r="D23" s="242">
        <v>212</v>
      </c>
      <c r="E23" s="242">
        <v>67</v>
      </c>
      <c r="F23" s="242">
        <v>268</v>
      </c>
      <c r="G23" s="242">
        <v>10</v>
      </c>
      <c r="H23" s="242">
        <v>40</v>
      </c>
      <c r="I23" s="242">
        <v>2</v>
      </c>
      <c r="J23" s="242">
        <v>6</v>
      </c>
      <c r="K23" s="242">
        <f t="shared" si="0"/>
        <v>132</v>
      </c>
      <c r="L23" s="242">
        <f t="shared" si="1"/>
        <v>526</v>
      </c>
    </row>
    <row r="24" spans="1:12">
      <c r="A24" s="242">
        <v>20</v>
      </c>
      <c r="B24" s="210">
        <v>45677</v>
      </c>
      <c r="C24" s="242"/>
      <c r="D24" s="242"/>
      <c r="E24" s="242"/>
      <c r="F24" s="242"/>
      <c r="G24" s="242"/>
      <c r="H24" s="242"/>
      <c r="I24" s="242"/>
      <c r="J24" s="242"/>
      <c r="K24" s="242">
        <f t="shared" si="0"/>
        <v>0</v>
      </c>
      <c r="L24" s="242">
        <f t="shared" si="1"/>
        <v>0</v>
      </c>
    </row>
    <row r="25" spans="1:12">
      <c r="A25" s="242">
        <v>21</v>
      </c>
      <c r="B25" s="210">
        <v>45678</v>
      </c>
      <c r="C25" s="242"/>
      <c r="D25" s="242"/>
      <c r="E25" s="242"/>
      <c r="F25" s="242"/>
      <c r="G25" s="242"/>
      <c r="H25" s="242"/>
      <c r="I25" s="242"/>
      <c r="J25" s="242"/>
      <c r="K25" s="242">
        <f t="shared" si="0"/>
        <v>0</v>
      </c>
      <c r="L25" s="242">
        <f t="shared" si="1"/>
        <v>0</v>
      </c>
    </row>
    <row r="26" spans="1:12">
      <c r="A26" s="242">
        <v>22</v>
      </c>
      <c r="B26" s="210">
        <v>45679</v>
      </c>
      <c r="C26" s="242">
        <v>64</v>
      </c>
      <c r="D26" s="242">
        <v>256</v>
      </c>
      <c r="E26" s="242">
        <v>57</v>
      </c>
      <c r="F26" s="242">
        <v>228</v>
      </c>
      <c r="G26" s="242">
        <v>3</v>
      </c>
      <c r="H26" s="242">
        <v>12</v>
      </c>
      <c r="I26" s="242">
        <v>2</v>
      </c>
      <c r="J26" s="242">
        <v>6</v>
      </c>
      <c r="K26" s="242">
        <f t="shared" si="0"/>
        <v>126</v>
      </c>
      <c r="L26" s="242">
        <f t="shared" si="1"/>
        <v>502</v>
      </c>
    </row>
    <row r="27" spans="1:12">
      <c r="A27" s="242">
        <v>23</v>
      </c>
      <c r="B27" s="210">
        <v>45680</v>
      </c>
      <c r="C27" s="242"/>
      <c r="D27" s="242"/>
      <c r="E27" s="242"/>
      <c r="F27" s="242"/>
      <c r="G27" s="242"/>
      <c r="H27" s="242"/>
      <c r="I27" s="242"/>
      <c r="J27" s="242"/>
      <c r="K27" s="242">
        <f t="shared" si="0"/>
        <v>0</v>
      </c>
      <c r="L27" s="242">
        <f t="shared" si="1"/>
        <v>0</v>
      </c>
    </row>
    <row r="28" spans="1:12">
      <c r="A28" s="242">
        <v>24</v>
      </c>
      <c r="B28" s="210">
        <v>45681</v>
      </c>
      <c r="C28" s="242">
        <v>47</v>
      </c>
      <c r="D28" s="242">
        <v>188</v>
      </c>
      <c r="E28" s="242">
        <v>63</v>
      </c>
      <c r="F28" s="242">
        <v>252</v>
      </c>
      <c r="G28" s="242">
        <v>32</v>
      </c>
      <c r="H28" s="242">
        <v>128</v>
      </c>
      <c r="I28" s="242">
        <v>15</v>
      </c>
      <c r="J28" s="242">
        <v>60</v>
      </c>
      <c r="K28" s="242">
        <f t="shared" si="0"/>
        <v>157</v>
      </c>
      <c r="L28" s="242">
        <f t="shared" si="1"/>
        <v>628</v>
      </c>
    </row>
    <row r="29" spans="1:12">
      <c r="A29" s="242">
        <v>25</v>
      </c>
      <c r="B29" s="210">
        <v>45681</v>
      </c>
      <c r="C29" s="242">
        <v>37</v>
      </c>
      <c r="D29" s="242">
        <v>148</v>
      </c>
      <c r="E29" s="242">
        <v>42</v>
      </c>
      <c r="F29" s="242">
        <v>168</v>
      </c>
      <c r="G29" s="242">
        <v>11</v>
      </c>
      <c r="H29" s="242">
        <v>44</v>
      </c>
      <c r="I29" s="242">
        <v>5</v>
      </c>
      <c r="J29" s="242">
        <v>15</v>
      </c>
      <c r="K29" s="242">
        <f t="shared" si="0"/>
        <v>95</v>
      </c>
      <c r="L29" s="242">
        <f t="shared" si="1"/>
        <v>375</v>
      </c>
    </row>
    <row r="30" spans="1:12">
      <c r="A30" s="242">
        <v>26</v>
      </c>
      <c r="B30" s="210">
        <v>45682</v>
      </c>
      <c r="C30" s="242"/>
      <c r="D30" s="242"/>
      <c r="E30" s="242"/>
      <c r="F30" s="242"/>
      <c r="G30" s="242"/>
      <c r="H30" s="242"/>
      <c r="I30" s="242"/>
      <c r="J30" s="242"/>
      <c r="K30" s="242">
        <f t="shared" si="0"/>
        <v>0</v>
      </c>
      <c r="L30" s="242">
        <f t="shared" si="1"/>
        <v>0</v>
      </c>
    </row>
    <row r="31" spans="1:12">
      <c r="A31" s="242">
        <v>27</v>
      </c>
      <c r="B31" s="210">
        <v>45683</v>
      </c>
      <c r="C31" s="242"/>
      <c r="D31" s="242"/>
      <c r="E31" s="242"/>
      <c r="F31" s="242"/>
      <c r="G31" s="242"/>
      <c r="H31" s="242"/>
      <c r="I31" s="242"/>
      <c r="J31" s="242"/>
      <c r="K31" s="242">
        <f t="shared" si="0"/>
        <v>0</v>
      </c>
      <c r="L31" s="242">
        <f t="shared" si="1"/>
        <v>0</v>
      </c>
    </row>
    <row r="32" spans="1:12">
      <c r="A32" s="242">
        <v>28</v>
      </c>
      <c r="B32" s="210">
        <v>45684</v>
      </c>
      <c r="C32" s="242"/>
      <c r="D32" s="242"/>
      <c r="E32" s="242"/>
      <c r="F32" s="242"/>
      <c r="G32" s="242"/>
      <c r="H32" s="242"/>
      <c r="I32" s="242"/>
      <c r="J32" s="242"/>
      <c r="K32" s="242">
        <f t="shared" si="0"/>
        <v>0</v>
      </c>
      <c r="L32" s="242">
        <f t="shared" si="1"/>
        <v>0</v>
      </c>
    </row>
    <row r="33" spans="1:12">
      <c r="A33" s="242">
        <v>29</v>
      </c>
      <c r="B33" s="210">
        <v>45685</v>
      </c>
      <c r="C33" s="242"/>
      <c r="D33" s="242"/>
      <c r="E33" s="242"/>
      <c r="F33" s="242"/>
      <c r="G33" s="242"/>
      <c r="H33" s="242"/>
      <c r="I33" s="242"/>
      <c r="J33" s="242"/>
      <c r="K33" s="242">
        <f t="shared" si="0"/>
        <v>0</v>
      </c>
      <c r="L33" s="242">
        <f t="shared" si="1"/>
        <v>0</v>
      </c>
    </row>
    <row r="34" spans="1:12">
      <c r="A34" s="242">
        <v>30</v>
      </c>
      <c r="B34" s="210">
        <v>45686</v>
      </c>
      <c r="C34" s="242">
        <v>126</v>
      </c>
      <c r="D34" s="242">
        <v>504</v>
      </c>
      <c r="E34" s="242">
        <v>93</v>
      </c>
      <c r="F34" s="242">
        <v>372</v>
      </c>
      <c r="G34" s="242">
        <v>6</v>
      </c>
      <c r="H34" s="242">
        <v>24</v>
      </c>
      <c r="I34" s="242">
        <v>12</v>
      </c>
      <c r="J34" s="242">
        <v>48</v>
      </c>
      <c r="K34" s="242">
        <f t="shared" si="0"/>
        <v>237</v>
      </c>
      <c r="L34" s="242">
        <f t="shared" si="1"/>
        <v>948</v>
      </c>
    </row>
    <row r="35" spans="1:12">
      <c r="A35" s="242">
        <v>31</v>
      </c>
      <c r="B35" s="210">
        <v>45687</v>
      </c>
      <c r="C35" s="242">
        <v>91</v>
      </c>
      <c r="D35" s="242">
        <v>364</v>
      </c>
      <c r="E35" s="242">
        <v>83</v>
      </c>
      <c r="F35" s="242">
        <v>332</v>
      </c>
      <c r="G35" s="242">
        <v>33</v>
      </c>
      <c r="H35" s="242">
        <v>132</v>
      </c>
      <c r="I35" s="242"/>
      <c r="J35" s="242"/>
      <c r="K35" s="242">
        <f t="shared" si="0"/>
        <v>207</v>
      </c>
      <c r="L35" s="242">
        <f t="shared" si="1"/>
        <v>828</v>
      </c>
    </row>
    <row r="36" spans="1:12">
      <c r="A36" s="242">
        <v>32</v>
      </c>
      <c r="B36" s="210">
        <v>45688</v>
      </c>
      <c r="C36" s="242"/>
      <c r="D36" s="242"/>
      <c r="E36" s="242"/>
      <c r="F36" s="242"/>
      <c r="G36" s="242"/>
      <c r="H36" s="242"/>
      <c r="I36" s="242"/>
      <c r="J36" s="242"/>
      <c r="K36" s="242">
        <f t="shared" si="0"/>
        <v>0</v>
      </c>
      <c r="L36" s="242">
        <f t="shared" si="1"/>
        <v>0</v>
      </c>
    </row>
    <row r="37" spans="1:12">
      <c r="A37" s="350" t="s">
        <v>6</v>
      </c>
      <c r="B37" s="343"/>
      <c r="C37" s="243">
        <f t="shared" ref="C37:L37" si="2">SUM(C5:C36)</f>
        <v>1104</v>
      </c>
      <c r="D37" s="243">
        <f t="shared" si="2"/>
        <v>4352</v>
      </c>
      <c r="E37" s="243">
        <f t="shared" si="2"/>
        <v>1053</v>
      </c>
      <c r="F37" s="243">
        <f t="shared" si="2"/>
        <v>3912</v>
      </c>
      <c r="G37" s="243">
        <f t="shared" si="2"/>
        <v>171</v>
      </c>
      <c r="H37" s="243">
        <f t="shared" si="2"/>
        <v>700</v>
      </c>
      <c r="I37" s="243">
        <f t="shared" si="2"/>
        <v>108</v>
      </c>
      <c r="J37" s="243">
        <f t="shared" si="2"/>
        <v>358</v>
      </c>
      <c r="K37" s="243">
        <f t="shared" si="2"/>
        <v>2436</v>
      </c>
      <c r="L37" s="243">
        <f t="shared" si="2"/>
        <v>9322</v>
      </c>
    </row>
    <row r="38" spans="1:12">
      <c r="A38" s="342" t="s">
        <v>9</v>
      </c>
      <c r="B38" s="343"/>
      <c r="C38" s="243">
        <f t="shared" ref="C38:L38" si="3">C37/31</f>
        <v>35.612903225806448</v>
      </c>
      <c r="D38" s="243">
        <f t="shared" si="3"/>
        <v>140.38709677419354</v>
      </c>
      <c r="E38" s="243">
        <f t="shared" si="3"/>
        <v>33.967741935483872</v>
      </c>
      <c r="F38" s="243">
        <f t="shared" si="3"/>
        <v>126.19354838709677</v>
      </c>
      <c r="G38" s="243">
        <f t="shared" si="3"/>
        <v>5.5161290322580649</v>
      </c>
      <c r="H38" s="243">
        <f t="shared" si="3"/>
        <v>22.580645161290324</v>
      </c>
      <c r="I38" s="243">
        <f t="shared" si="3"/>
        <v>3.4838709677419355</v>
      </c>
      <c r="J38" s="243">
        <f t="shared" si="3"/>
        <v>11.548387096774194</v>
      </c>
      <c r="K38" s="243">
        <f t="shared" si="3"/>
        <v>78.58064516129032</v>
      </c>
      <c r="L38" s="243">
        <f t="shared" si="3"/>
        <v>300.70967741935482</v>
      </c>
    </row>
  </sheetData>
  <mergeCells count="10">
    <mergeCell ref="A37:B37"/>
    <mergeCell ref="A38:B38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37"/>
  <sheetViews>
    <sheetView topLeftCell="A19" workbookViewId="0">
      <selection activeCell="S13" sqref="S13"/>
    </sheetView>
  </sheetViews>
  <sheetFormatPr defaultRowHeight="15"/>
  <cols>
    <col min="2" max="2" width="11.140625" style="63" customWidth="1"/>
  </cols>
  <sheetData>
    <row r="2" spans="1:12" ht="25.5">
      <c r="A2" s="247" t="s">
        <v>14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12">
      <c r="A3" s="248" t="s">
        <v>0</v>
      </c>
      <c r="B3" s="249" t="s">
        <v>1</v>
      </c>
      <c r="C3" s="250" t="s">
        <v>2</v>
      </c>
      <c r="D3" s="250"/>
      <c r="E3" s="251" t="s">
        <v>3</v>
      </c>
      <c r="F3" s="251"/>
      <c r="G3" s="252" t="s">
        <v>4</v>
      </c>
      <c r="H3" s="252"/>
      <c r="I3" s="253" t="s">
        <v>5</v>
      </c>
      <c r="J3" s="253"/>
      <c r="K3" s="254" t="s">
        <v>6</v>
      </c>
      <c r="L3" s="254"/>
    </row>
    <row r="4" spans="1:12">
      <c r="A4" s="248"/>
      <c r="B4" s="249"/>
      <c r="C4" s="1" t="s">
        <v>7</v>
      </c>
      <c r="D4" s="1" t="s">
        <v>8</v>
      </c>
      <c r="E4" s="2" t="s">
        <v>7</v>
      </c>
      <c r="F4" s="2" t="s">
        <v>8</v>
      </c>
      <c r="G4" s="3" t="s">
        <v>7</v>
      </c>
      <c r="H4" s="3" t="s">
        <v>8</v>
      </c>
      <c r="I4" s="67" t="s">
        <v>7</v>
      </c>
      <c r="J4" s="67" t="s">
        <v>8</v>
      </c>
      <c r="K4" s="4" t="s">
        <v>7</v>
      </c>
      <c r="L4" s="4" t="s">
        <v>8</v>
      </c>
    </row>
    <row r="5" spans="1:12">
      <c r="A5" s="5">
        <v>1</v>
      </c>
      <c r="B5" s="60">
        <v>43709</v>
      </c>
      <c r="C5" s="6">
        <v>32</v>
      </c>
      <c r="D5" s="6">
        <v>160</v>
      </c>
      <c r="E5" s="6">
        <v>38</v>
      </c>
      <c r="F5" s="6">
        <v>190</v>
      </c>
      <c r="G5" s="6">
        <v>12</v>
      </c>
      <c r="H5" s="6">
        <v>60</v>
      </c>
      <c r="I5" s="6">
        <v>4</v>
      </c>
      <c r="J5" s="6">
        <v>10</v>
      </c>
      <c r="K5" s="7">
        <f>SUM(C5,E5,G5,I5)</f>
        <v>86</v>
      </c>
      <c r="L5" s="7">
        <f>SUM(D5,F5,H5,J5)</f>
        <v>420</v>
      </c>
    </row>
    <row r="6" spans="1:12">
      <c r="A6" s="5">
        <v>2</v>
      </c>
      <c r="B6" s="60">
        <v>43710</v>
      </c>
      <c r="C6" s="6">
        <v>7</v>
      </c>
      <c r="D6" s="6">
        <v>35</v>
      </c>
      <c r="E6" s="6">
        <v>18</v>
      </c>
      <c r="F6" s="6">
        <v>40</v>
      </c>
      <c r="G6" s="6">
        <v>6</v>
      </c>
      <c r="H6" s="6">
        <v>30</v>
      </c>
      <c r="I6" s="6">
        <v>3</v>
      </c>
      <c r="J6" s="6">
        <v>5</v>
      </c>
      <c r="K6" s="7">
        <f t="shared" ref="K6:K34" si="0">SUM(C6,E6,G6,I6)</f>
        <v>34</v>
      </c>
      <c r="L6" s="7">
        <f t="shared" ref="L6:L34" si="1">SUM(D6,F6,H6,J6)</f>
        <v>110</v>
      </c>
    </row>
    <row r="7" spans="1:12">
      <c r="A7" s="5">
        <v>3</v>
      </c>
      <c r="B7" s="60">
        <v>43711</v>
      </c>
      <c r="C7" s="6" t="s">
        <v>31</v>
      </c>
      <c r="D7" s="6" t="s">
        <v>31</v>
      </c>
      <c r="E7" s="6" t="s">
        <v>31</v>
      </c>
      <c r="F7" s="6" t="s">
        <v>31</v>
      </c>
      <c r="G7" s="6" t="s">
        <v>31</v>
      </c>
      <c r="H7" s="6" t="s">
        <v>31</v>
      </c>
      <c r="I7" s="6" t="s">
        <v>31</v>
      </c>
      <c r="J7" s="6" t="s">
        <v>31</v>
      </c>
      <c r="K7" s="7" t="s">
        <v>31</v>
      </c>
      <c r="L7" s="7" t="s">
        <v>31</v>
      </c>
    </row>
    <row r="8" spans="1:12">
      <c r="A8" s="5">
        <v>4</v>
      </c>
      <c r="B8" s="60">
        <v>43712</v>
      </c>
      <c r="C8" s="6">
        <v>29</v>
      </c>
      <c r="D8" s="6">
        <v>120</v>
      </c>
      <c r="E8" s="6">
        <v>43</v>
      </c>
      <c r="F8" s="6">
        <v>140</v>
      </c>
      <c r="G8" s="6">
        <v>7</v>
      </c>
      <c r="H8" s="6">
        <v>30</v>
      </c>
      <c r="I8" s="6">
        <v>3</v>
      </c>
      <c r="J8" s="6">
        <v>2</v>
      </c>
      <c r="K8" s="7">
        <f t="shared" si="0"/>
        <v>82</v>
      </c>
      <c r="L8" s="7">
        <f t="shared" si="1"/>
        <v>292</v>
      </c>
    </row>
    <row r="9" spans="1:12">
      <c r="A9" s="5">
        <v>5</v>
      </c>
      <c r="B9" s="60">
        <v>43713</v>
      </c>
      <c r="C9" s="68" t="s">
        <v>31</v>
      </c>
      <c r="D9" s="68" t="s">
        <v>31</v>
      </c>
      <c r="E9" s="68" t="s">
        <v>31</v>
      </c>
      <c r="F9" s="68" t="s">
        <v>31</v>
      </c>
      <c r="G9" s="68" t="s">
        <v>31</v>
      </c>
      <c r="H9" s="68" t="s">
        <v>31</v>
      </c>
      <c r="I9" s="68" t="s">
        <v>31</v>
      </c>
      <c r="J9" s="68" t="s">
        <v>31</v>
      </c>
      <c r="K9" s="7" t="s">
        <v>31</v>
      </c>
      <c r="L9" s="7" t="s">
        <v>31</v>
      </c>
    </row>
    <row r="10" spans="1:12">
      <c r="A10" s="5">
        <v>6</v>
      </c>
      <c r="B10" s="60">
        <v>43714</v>
      </c>
      <c r="C10" s="68" t="s">
        <v>31</v>
      </c>
      <c r="D10" s="68" t="s">
        <v>31</v>
      </c>
      <c r="E10" s="68" t="s">
        <v>31</v>
      </c>
      <c r="F10" s="68" t="s">
        <v>31</v>
      </c>
      <c r="G10" s="68" t="s">
        <v>31</v>
      </c>
      <c r="H10" s="68" t="s">
        <v>31</v>
      </c>
      <c r="I10" s="68" t="s">
        <v>31</v>
      </c>
      <c r="J10" s="68" t="s">
        <v>31</v>
      </c>
      <c r="K10" s="7" t="s">
        <v>31</v>
      </c>
      <c r="L10" s="7" t="s">
        <v>31</v>
      </c>
    </row>
    <row r="11" spans="1:12">
      <c r="A11" s="5">
        <v>7</v>
      </c>
      <c r="B11" s="60">
        <v>43715</v>
      </c>
      <c r="C11" s="6">
        <v>52</v>
      </c>
      <c r="D11" s="6">
        <v>260</v>
      </c>
      <c r="E11" s="6">
        <v>45</v>
      </c>
      <c r="F11" s="6">
        <v>210</v>
      </c>
      <c r="G11" s="6">
        <v>10</v>
      </c>
      <c r="H11" s="6">
        <v>60</v>
      </c>
      <c r="I11" s="6">
        <v>5</v>
      </c>
      <c r="J11" s="6">
        <v>10</v>
      </c>
      <c r="K11" s="7">
        <f t="shared" si="0"/>
        <v>112</v>
      </c>
      <c r="L11" s="7">
        <f t="shared" si="1"/>
        <v>540</v>
      </c>
    </row>
    <row r="12" spans="1:12">
      <c r="A12" s="5">
        <v>8</v>
      </c>
      <c r="B12" s="60">
        <v>43716</v>
      </c>
      <c r="C12" s="68" t="s">
        <v>31</v>
      </c>
      <c r="D12" s="68" t="s">
        <v>31</v>
      </c>
      <c r="E12" s="68" t="s">
        <v>31</v>
      </c>
      <c r="F12" s="68" t="s">
        <v>31</v>
      </c>
      <c r="G12" s="68" t="s">
        <v>31</v>
      </c>
      <c r="H12" s="68" t="s">
        <v>31</v>
      </c>
      <c r="I12" s="68" t="s">
        <v>31</v>
      </c>
      <c r="J12" s="68" t="s">
        <v>31</v>
      </c>
      <c r="K12" s="7" t="s">
        <v>31</v>
      </c>
      <c r="L12" s="7" t="s">
        <v>31</v>
      </c>
    </row>
    <row r="13" spans="1:12">
      <c r="A13" s="5">
        <v>9</v>
      </c>
      <c r="B13" s="60">
        <v>43717</v>
      </c>
      <c r="C13" s="68" t="s">
        <v>31</v>
      </c>
      <c r="D13" s="68" t="s">
        <v>31</v>
      </c>
      <c r="E13" s="68" t="s">
        <v>31</v>
      </c>
      <c r="F13" s="68" t="s">
        <v>31</v>
      </c>
      <c r="G13" s="68" t="s">
        <v>31</v>
      </c>
      <c r="H13" s="68" t="s">
        <v>31</v>
      </c>
      <c r="I13" s="68" t="s">
        <v>31</v>
      </c>
      <c r="J13" s="68" t="s">
        <v>31</v>
      </c>
      <c r="K13" s="7" t="s">
        <v>31</v>
      </c>
      <c r="L13" s="7" t="s">
        <v>31</v>
      </c>
    </row>
    <row r="14" spans="1:12">
      <c r="A14" s="5">
        <v>10</v>
      </c>
      <c r="B14" s="60">
        <v>43718</v>
      </c>
      <c r="C14" s="68" t="s">
        <v>31</v>
      </c>
      <c r="D14" s="68" t="s">
        <v>31</v>
      </c>
      <c r="E14" s="68" t="s">
        <v>31</v>
      </c>
      <c r="F14" s="68" t="s">
        <v>31</v>
      </c>
      <c r="G14" s="68" t="s">
        <v>31</v>
      </c>
      <c r="H14" s="68" t="s">
        <v>31</v>
      </c>
      <c r="I14" s="68" t="s">
        <v>31</v>
      </c>
      <c r="J14" s="68" t="s">
        <v>31</v>
      </c>
      <c r="K14" s="7" t="s">
        <v>31</v>
      </c>
      <c r="L14" s="7" t="s">
        <v>31</v>
      </c>
    </row>
    <row r="15" spans="1:12">
      <c r="A15" s="5">
        <v>11</v>
      </c>
      <c r="B15" s="60">
        <v>43719</v>
      </c>
      <c r="C15" s="6">
        <v>47</v>
      </c>
      <c r="D15" s="6">
        <v>250</v>
      </c>
      <c r="E15" s="6">
        <v>56</v>
      </c>
      <c r="F15" s="6">
        <v>230</v>
      </c>
      <c r="G15" s="6">
        <v>15</v>
      </c>
      <c r="H15" s="6">
        <v>90</v>
      </c>
      <c r="I15" s="6">
        <v>16</v>
      </c>
      <c r="J15" s="6">
        <v>30</v>
      </c>
      <c r="K15" s="7">
        <f t="shared" si="0"/>
        <v>134</v>
      </c>
      <c r="L15" s="7">
        <f t="shared" si="1"/>
        <v>600</v>
      </c>
    </row>
    <row r="16" spans="1:12">
      <c r="A16" s="5">
        <v>12</v>
      </c>
      <c r="B16" s="60">
        <v>43720</v>
      </c>
      <c r="C16" s="68" t="s">
        <v>31</v>
      </c>
      <c r="D16" s="68" t="s">
        <v>31</v>
      </c>
      <c r="E16" s="68" t="s">
        <v>31</v>
      </c>
      <c r="F16" s="68" t="s">
        <v>31</v>
      </c>
      <c r="G16" s="68" t="s">
        <v>31</v>
      </c>
      <c r="H16" s="68" t="s">
        <v>31</v>
      </c>
      <c r="I16" s="68" t="s">
        <v>31</v>
      </c>
      <c r="J16" s="68" t="s">
        <v>31</v>
      </c>
      <c r="K16" s="7" t="s">
        <v>31</v>
      </c>
      <c r="L16" s="7" t="s">
        <v>31</v>
      </c>
    </row>
    <row r="17" spans="1:12">
      <c r="A17" s="5">
        <v>13</v>
      </c>
      <c r="B17" s="60">
        <v>43721</v>
      </c>
      <c r="C17" s="68" t="s">
        <v>31</v>
      </c>
      <c r="D17" s="68" t="s">
        <v>31</v>
      </c>
      <c r="E17" s="68" t="s">
        <v>31</v>
      </c>
      <c r="F17" s="68" t="s">
        <v>31</v>
      </c>
      <c r="G17" s="68" t="s">
        <v>31</v>
      </c>
      <c r="H17" s="68" t="s">
        <v>31</v>
      </c>
      <c r="I17" s="68" t="s">
        <v>31</v>
      </c>
      <c r="J17" s="68" t="s">
        <v>31</v>
      </c>
      <c r="K17" s="7" t="s">
        <v>31</v>
      </c>
      <c r="L17" s="7" t="s">
        <v>31</v>
      </c>
    </row>
    <row r="18" spans="1:12">
      <c r="A18" s="5">
        <v>14</v>
      </c>
      <c r="B18" s="60">
        <v>43722</v>
      </c>
      <c r="C18" s="68" t="s">
        <v>31</v>
      </c>
      <c r="D18" s="68" t="s">
        <v>31</v>
      </c>
      <c r="E18" s="68" t="s">
        <v>31</v>
      </c>
      <c r="F18" s="68" t="s">
        <v>31</v>
      </c>
      <c r="G18" s="68" t="s">
        <v>31</v>
      </c>
      <c r="H18" s="68" t="s">
        <v>31</v>
      </c>
      <c r="I18" s="68" t="s">
        <v>31</v>
      </c>
      <c r="J18" s="68" t="s">
        <v>31</v>
      </c>
      <c r="K18" s="7" t="s">
        <v>31</v>
      </c>
      <c r="L18" s="7" t="s">
        <v>31</v>
      </c>
    </row>
    <row r="19" spans="1:12">
      <c r="A19" s="5">
        <v>15</v>
      </c>
      <c r="B19" s="60">
        <v>43723</v>
      </c>
      <c r="C19" s="68" t="s">
        <v>31</v>
      </c>
      <c r="D19" s="68" t="s">
        <v>31</v>
      </c>
      <c r="E19" s="68" t="s">
        <v>31</v>
      </c>
      <c r="F19" s="68" t="s">
        <v>31</v>
      </c>
      <c r="G19" s="68" t="s">
        <v>31</v>
      </c>
      <c r="H19" s="68" t="s">
        <v>31</v>
      </c>
      <c r="I19" s="68" t="s">
        <v>31</v>
      </c>
      <c r="J19" s="68" t="s">
        <v>31</v>
      </c>
      <c r="K19" s="7" t="s">
        <v>31</v>
      </c>
      <c r="L19" s="7" t="s">
        <v>31</v>
      </c>
    </row>
    <row r="20" spans="1:12">
      <c r="A20" s="5">
        <v>16</v>
      </c>
      <c r="B20" s="60">
        <v>43724</v>
      </c>
      <c r="C20" s="6">
        <v>45</v>
      </c>
      <c r="D20" s="6">
        <v>315</v>
      </c>
      <c r="E20" s="6">
        <v>65</v>
      </c>
      <c r="F20" s="6">
        <v>390</v>
      </c>
      <c r="G20" s="6">
        <v>25</v>
      </c>
      <c r="H20" s="6">
        <v>120</v>
      </c>
      <c r="I20" s="6">
        <v>4</v>
      </c>
      <c r="J20" s="6">
        <v>10</v>
      </c>
      <c r="K20" s="7">
        <f t="shared" si="0"/>
        <v>139</v>
      </c>
      <c r="L20" s="7">
        <f t="shared" si="1"/>
        <v>835</v>
      </c>
    </row>
    <row r="21" spans="1:12">
      <c r="A21" s="5">
        <v>17</v>
      </c>
      <c r="B21" s="60">
        <v>43725</v>
      </c>
      <c r="C21" s="68" t="s">
        <v>31</v>
      </c>
      <c r="D21" s="68" t="s">
        <v>31</v>
      </c>
      <c r="E21" s="68" t="s">
        <v>31</v>
      </c>
      <c r="F21" s="68" t="s">
        <v>31</v>
      </c>
      <c r="G21" s="68" t="s">
        <v>31</v>
      </c>
      <c r="H21" s="68" t="s">
        <v>31</v>
      </c>
      <c r="I21" s="68" t="s">
        <v>31</v>
      </c>
      <c r="J21" s="68" t="s">
        <v>31</v>
      </c>
      <c r="K21" s="7" t="s">
        <v>31</v>
      </c>
      <c r="L21" s="7" t="s">
        <v>31</v>
      </c>
    </row>
    <row r="22" spans="1:12">
      <c r="A22" s="5">
        <v>18</v>
      </c>
      <c r="B22" s="60">
        <v>43726</v>
      </c>
      <c r="C22" s="6">
        <v>22</v>
      </c>
      <c r="D22" s="6">
        <v>90</v>
      </c>
      <c r="E22" s="6">
        <v>37</v>
      </c>
      <c r="F22" s="6">
        <v>210</v>
      </c>
      <c r="G22" s="6">
        <v>8</v>
      </c>
      <c r="H22" s="6">
        <v>80</v>
      </c>
      <c r="I22" s="6">
        <v>2</v>
      </c>
      <c r="J22" s="6">
        <v>8</v>
      </c>
      <c r="K22" s="7">
        <f t="shared" si="0"/>
        <v>69</v>
      </c>
      <c r="L22" s="7">
        <f t="shared" si="1"/>
        <v>388</v>
      </c>
    </row>
    <row r="23" spans="1:12">
      <c r="A23" s="5">
        <v>19</v>
      </c>
      <c r="B23" s="60">
        <v>43727</v>
      </c>
      <c r="C23" s="68" t="s">
        <v>31</v>
      </c>
      <c r="D23" s="68" t="s">
        <v>31</v>
      </c>
      <c r="E23" s="68" t="s">
        <v>31</v>
      </c>
      <c r="F23" s="68" t="s">
        <v>31</v>
      </c>
      <c r="G23" s="68" t="s">
        <v>31</v>
      </c>
      <c r="H23" s="68" t="s">
        <v>31</v>
      </c>
      <c r="I23" s="68" t="s">
        <v>31</v>
      </c>
      <c r="J23" s="68" t="s">
        <v>31</v>
      </c>
      <c r="K23" s="7" t="s">
        <v>31</v>
      </c>
      <c r="L23" s="7" t="s">
        <v>31</v>
      </c>
    </row>
    <row r="24" spans="1:12">
      <c r="A24" s="5">
        <v>20</v>
      </c>
      <c r="B24" s="60">
        <v>43728</v>
      </c>
      <c r="C24" s="6">
        <v>22</v>
      </c>
      <c r="D24" s="6">
        <v>78</v>
      </c>
      <c r="E24" s="6">
        <v>41</v>
      </c>
      <c r="F24" s="6">
        <v>190</v>
      </c>
      <c r="G24" s="6">
        <v>8</v>
      </c>
      <c r="H24" s="6">
        <v>50</v>
      </c>
      <c r="I24" s="6">
        <v>7</v>
      </c>
      <c r="J24" s="6">
        <v>15</v>
      </c>
      <c r="K24" s="7">
        <f t="shared" si="0"/>
        <v>78</v>
      </c>
      <c r="L24" s="7">
        <f t="shared" si="1"/>
        <v>333</v>
      </c>
    </row>
    <row r="25" spans="1:12">
      <c r="A25" s="5">
        <v>21</v>
      </c>
      <c r="B25" s="60">
        <v>43729</v>
      </c>
      <c r="C25" s="68" t="s">
        <v>31</v>
      </c>
      <c r="D25" s="68" t="s">
        <v>31</v>
      </c>
      <c r="E25" s="68" t="s">
        <v>31</v>
      </c>
      <c r="F25" s="68" t="s">
        <v>31</v>
      </c>
      <c r="G25" s="68" t="s">
        <v>31</v>
      </c>
      <c r="H25" s="68" t="s">
        <v>31</v>
      </c>
      <c r="I25" s="68" t="s">
        <v>31</v>
      </c>
      <c r="J25" s="68" t="s">
        <v>31</v>
      </c>
      <c r="K25" s="7" t="s">
        <v>31</v>
      </c>
      <c r="L25" s="7" t="s">
        <v>31</v>
      </c>
    </row>
    <row r="26" spans="1:12">
      <c r="A26" s="5">
        <v>22</v>
      </c>
      <c r="B26" s="60">
        <v>43730</v>
      </c>
      <c r="C26" s="6">
        <v>22</v>
      </c>
      <c r="D26" s="6">
        <v>82</v>
      </c>
      <c r="E26" s="6">
        <v>28</v>
      </c>
      <c r="F26" s="6">
        <v>75</v>
      </c>
      <c r="G26" s="6">
        <v>7</v>
      </c>
      <c r="H26" s="6">
        <v>20</v>
      </c>
      <c r="I26" s="6">
        <v>7</v>
      </c>
      <c r="J26" s="6">
        <v>10</v>
      </c>
      <c r="K26" s="7">
        <f t="shared" si="0"/>
        <v>64</v>
      </c>
      <c r="L26" s="7">
        <f t="shared" si="1"/>
        <v>187</v>
      </c>
    </row>
    <row r="27" spans="1:12">
      <c r="A27" s="5">
        <v>23</v>
      </c>
      <c r="B27" s="60">
        <v>43731</v>
      </c>
      <c r="C27" s="6">
        <v>8</v>
      </c>
      <c r="D27" s="6">
        <v>40</v>
      </c>
      <c r="E27" s="6">
        <v>6</v>
      </c>
      <c r="F27" s="6">
        <v>30</v>
      </c>
      <c r="G27" s="6">
        <v>4</v>
      </c>
      <c r="H27" s="6">
        <v>20</v>
      </c>
      <c r="I27" s="6">
        <v>1</v>
      </c>
      <c r="J27" s="6">
        <v>2</v>
      </c>
      <c r="K27" s="7">
        <f t="shared" si="0"/>
        <v>19</v>
      </c>
      <c r="L27" s="7">
        <f t="shared" si="1"/>
        <v>92</v>
      </c>
    </row>
    <row r="28" spans="1:12">
      <c r="A28" s="5">
        <v>24</v>
      </c>
      <c r="B28" s="60">
        <v>43732</v>
      </c>
      <c r="C28" s="68" t="s">
        <v>31</v>
      </c>
      <c r="D28" s="68" t="s">
        <v>31</v>
      </c>
      <c r="E28" s="68" t="s">
        <v>31</v>
      </c>
      <c r="F28" s="68" t="s">
        <v>31</v>
      </c>
      <c r="G28" s="68" t="s">
        <v>31</v>
      </c>
      <c r="H28" s="68" t="s">
        <v>31</v>
      </c>
      <c r="I28" s="68" t="s">
        <v>31</v>
      </c>
      <c r="J28" s="68" t="s">
        <v>31</v>
      </c>
      <c r="K28" s="7" t="s">
        <v>31</v>
      </c>
      <c r="L28" s="7" t="s">
        <v>31</v>
      </c>
    </row>
    <row r="29" spans="1:12">
      <c r="A29" s="5">
        <v>25</v>
      </c>
      <c r="B29" s="60">
        <v>43733</v>
      </c>
      <c r="C29" s="6">
        <v>11</v>
      </c>
      <c r="D29" s="6">
        <v>45</v>
      </c>
      <c r="E29" s="6">
        <v>21</v>
      </c>
      <c r="F29" s="6">
        <v>80</v>
      </c>
      <c r="G29" s="6">
        <v>4</v>
      </c>
      <c r="H29" s="6">
        <v>15</v>
      </c>
      <c r="I29" s="6">
        <v>1</v>
      </c>
      <c r="J29" s="6">
        <v>2</v>
      </c>
      <c r="K29" s="7">
        <f t="shared" si="0"/>
        <v>37</v>
      </c>
      <c r="L29" s="7">
        <f t="shared" si="1"/>
        <v>142</v>
      </c>
    </row>
    <row r="30" spans="1:12">
      <c r="A30" s="5">
        <v>26</v>
      </c>
      <c r="B30" s="60">
        <v>43734</v>
      </c>
      <c r="C30" s="68" t="s">
        <v>31</v>
      </c>
      <c r="D30" s="68" t="s">
        <v>31</v>
      </c>
      <c r="E30" s="68" t="s">
        <v>31</v>
      </c>
      <c r="F30" s="68" t="s">
        <v>31</v>
      </c>
      <c r="G30" s="68" t="s">
        <v>31</v>
      </c>
      <c r="H30" s="68" t="s">
        <v>31</v>
      </c>
      <c r="I30" s="68" t="s">
        <v>31</v>
      </c>
      <c r="J30" s="68" t="s">
        <v>31</v>
      </c>
      <c r="K30" s="7" t="s">
        <v>31</v>
      </c>
      <c r="L30" s="7" t="s">
        <v>31</v>
      </c>
    </row>
    <row r="31" spans="1:12">
      <c r="A31" s="5">
        <v>27</v>
      </c>
      <c r="B31" s="60">
        <v>43735</v>
      </c>
      <c r="C31" s="6">
        <v>45</v>
      </c>
      <c r="D31" s="6">
        <v>173</v>
      </c>
      <c r="E31" s="6">
        <v>60</v>
      </c>
      <c r="F31" s="6">
        <v>180</v>
      </c>
      <c r="G31" s="6">
        <v>4</v>
      </c>
      <c r="H31" s="6">
        <v>23</v>
      </c>
      <c r="I31" s="6">
        <v>2</v>
      </c>
      <c r="J31" s="6">
        <v>3</v>
      </c>
      <c r="K31" s="7">
        <f t="shared" si="0"/>
        <v>111</v>
      </c>
      <c r="L31" s="7">
        <f t="shared" si="1"/>
        <v>379</v>
      </c>
    </row>
    <row r="32" spans="1:12">
      <c r="A32" s="5">
        <v>28</v>
      </c>
      <c r="B32" s="60">
        <v>43736</v>
      </c>
      <c r="C32" s="6">
        <v>10</v>
      </c>
      <c r="D32" s="6">
        <v>53</v>
      </c>
      <c r="E32" s="6">
        <v>25</v>
      </c>
      <c r="F32" s="6">
        <v>80</v>
      </c>
      <c r="G32" s="6">
        <v>2</v>
      </c>
      <c r="H32" s="6">
        <v>10</v>
      </c>
      <c r="I32" s="6">
        <v>2</v>
      </c>
      <c r="J32" s="6">
        <v>10</v>
      </c>
      <c r="K32" s="7">
        <f t="shared" si="0"/>
        <v>39</v>
      </c>
      <c r="L32" s="7">
        <f t="shared" si="1"/>
        <v>153</v>
      </c>
    </row>
    <row r="33" spans="1:16">
      <c r="A33" s="5">
        <v>29</v>
      </c>
      <c r="B33" s="60">
        <v>43737</v>
      </c>
      <c r="C33" s="6">
        <v>15</v>
      </c>
      <c r="D33" s="6">
        <v>72</v>
      </c>
      <c r="E33" s="6">
        <v>13</v>
      </c>
      <c r="F33" s="6">
        <v>57</v>
      </c>
      <c r="G33" s="6">
        <v>6</v>
      </c>
      <c r="H33" s="6">
        <v>30</v>
      </c>
      <c r="I33" s="6">
        <v>0</v>
      </c>
      <c r="J33" s="6">
        <v>0</v>
      </c>
      <c r="K33" s="7">
        <f t="shared" si="0"/>
        <v>34</v>
      </c>
      <c r="L33" s="7">
        <f t="shared" si="1"/>
        <v>159</v>
      </c>
    </row>
    <row r="34" spans="1:16">
      <c r="A34" s="5">
        <v>30</v>
      </c>
      <c r="B34" s="60">
        <v>43738</v>
      </c>
      <c r="C34" s="6">
        <v>10</v>
      </c>
      <c r="D34" s="6">
        <v>54</v>
      </c>
      <c r="E34" s="6">
        <v>8</v>
      </c>
      <c r="F34" s="6">
        <v>28</v>
      </c>
      <c r="G34" s="6">
        <v>6</v>
      </c>
      <c r="H34" s="6">
        <v>27</v>
      </c>
      <c r="I34" s="6">
        <v>2</v>
      </c>
      <c r="J34" s="6">
        <v>2</v>
      </c>
      <c r="K34" s="7">
        <f t="shared" si="0"/>
        <v>26</v>
      </c>
      <c r="L34" s="7">
        <f t="shared" si="1"/>
        <v>111</v>
      </c>
    </row>
    <row r="35" spans="1:16" s="50" customFormat="1" ht="34.5" customHeight="1">
      <c r="A35" s="244" t="s">
        <v>6</v>
      </c>
      <c r="B35" s="245"/>
      <c r="C35" s="42">
        <f t="shared" ref="C35:L35" si="2">SUM(C5:C34)</f>
        <v>377</v>
      </c>
      <c r="D35" s="42">
        <f t="shared" si="2"/>
        <v>1827</v>
      </c>
      <c r="E35" s="42">
        <f t="shared" si="2"/>
        <v>504</v>
      </c>
      <c r="F35" s="42">
        <f t="shared" si="2"/>
        <v>2130</v>
      </c>
      <c r="G35" s="42">
        <f t="shared" si="2"/>
        <v>124</v>
      </c>
      <c r="H35" s="42">
        <f t="shared" si="2"/>
        <v>665</v>
      </c>
      <c r="I35" s="42">
        <f t="shared" si="2"/>
        <v>59</v>
      </c>
      <c r="J35" s="42">
        <f t="shared" si="2"/>
        <v>119</v>
      </c>
      <c r="K35" s="42">
        <f t="shared" si="2"/>
        <v>1064</v>
      </c>
      <c r="L35" s="42">
        <f t="shared" si="2"/>
        <v>4741</v>
      </c>
      <c r="P35"/>
    </row>
    <row r="36" spans="1:16">
      <c r="A36" s="9"/>
      <c r="B36" s="65"/>
      <c r="C36" s="9"/>
      <c r="D36" s="9"/>
      <c r="E36" s="9"/>
      <c r="F36" s="9"/>
      <c r="G36" s="9"/>
      <c r="H36" s="9"/>
      <c r="I36" s="9"/>
      <c r="J36" s="9"/>
    </row>
    <row r="37" spans="1:16">
      <c r="A37" s="255" t="s">
        <v>9</v>
      </c>
      <c r="B37" s="255"/>
      <c r="C37" s="41">
        <f>C35/30</f>
        <v>12.566666666666666</v>
      </c>
      <c r="D37" s="49">
        <f t="shared" ref="D37:L37" si="3">D35/30</f>
        <v>60.9</v>
      </c>
      <c r="E37" s="41">
        <f t="shared" si="3"/>
        <v>16.8</v>
      </c>
      <c r="F37" s="44">
        <f t="shared" si="3"/>
        <v>71</v>
      </c>
      <c r="G37" s="41">
        <f t="shared" si="3"/>
        <v>4.1333333333333337</v>
      </c>
      <c r="H37" s="8">
        <f t="shared" si="3"/>
        <v>22.166666666666668</v>
      </c>
      <c r="I37" s="41">
        <f t="shared" si="3"/>
        <v>1.9666666666666666</v>
      </c>
      <c r="J37" s="46">
        <f t="shared" si="3"/>
        <v>3.9666666666666668</v>
      </c>
      <c r="K37" s="41">
        <f t="shared" si="3"/>
        <v>35.466666666666669</v>
      </c>
      <c r="L37" s="45">
        <f t="shared" si="3"/>
        <v>158.03333333333333</v>
      </c>
    </row>
  </sheetData>
  <mergeCells count="10">
    <mergeCell ref="A37:B37"/>
    <mergeCell ref="A35:B35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38"/>
  <sheetViews>
    <sheetView topLeftCell="A13" workbookViewId="0">
      <selection activeCell="D44" sqref="D44"/>
    </sheetView>
  </sheetViews>
  <sheetFormatPr defaultRowHeight="15"/>
  <cols>
    <col min="2" max="2" width="11.5703125" style="63" customWidth="1"/>
  </cols>
  <sheetData>
    <row r="2" spans="1:12" ht="25.5">
      <c r="A2" s="247" t="s">
        <v>13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12">
      <c r="A3" s="248" t="s">
        <v>0</v>
      </c>
      <c r="B3" s="249" t="s">
        <v>1</v>
      </c>
      <c r="C3" s="250" t="s">
        <v>2</v>
      </c>
      <c r="D3" s="250"/>
      <c r="E3" s="251" t="s">
        <v>3</v>
      </c>
      <c r="F3" s="251"/>
      <c r="G3" s="252" t="s">
        <v>4</v>
      </c>
      <c r="H3" s="252"/>
      <c r="I3" s="253" t="s">
        <v>5</v>
      </c>
      <c r="J3" s="253"/>
      <c r="K3" s="254" t="s">
        <v>6</v>
      </c>
      <c r="L3" s="254"/>
    </row>
    <row r="4" spans="1:12">
      <c r="A4" s="248"/>
      <c r="B4" s="249"/>
      <c r="C4" s="1" t="s">
        <v>7</v>
      </c>
      <c r="D4" s="1" t="s">
        <v>8</v>
      </c>
      <c r="E4" s="2" t="s">
        <v>7</v>
      </c>
      <c r="F4" s="2" t="s">
        <v>8</v>
      </c>
      <c r="G4" s="3" t="s">
        <v>7</v>
      </c>
      <c r="H4" s="3" t="s">
        <v>8</v>
      </c>
      <c r="I4" s="67" t="s">
        <v>7</v>
      </c>
      <c r="J4" s="67" t="s">
        <v>8</v>
      </c>
      <c r="K4" s="4" t="s">
        <v>7</v>
      </c>
      <c r="L4" s="4" t="s">
        <v>8</v>
      </c>
    </row>
    <row r="5" spans="1:12">
      <c r="A5" s="5">
        <v>1</v>
      </c>
      <c r="B5" s="60">
        <v>43739</v>
      </c>
      <c r="C5" s="6">
        <v>12</v>
      </c>
      <c r="D5" s="6">
        <v>64</v>
      </c>
      <c r="E5" s="6">
        <v>20</v>
      </c>
      <c r="F5" s="6">
        <v>77</v>
      </c>
      <c r="G5" s="6">
        <v>4</v>
      </c>
      <c r="H5" s="6">
        <v>27</v>
      </c>
      <c r="I5" s="6">
        <v>5</v>
      </c>
      <c r="J5" s="6">
        <v>9</v>
      </c>
      <c r="K5" s="7">
        <f>SUM(C5,E5,G5,I5)</f>
        <v>41</v>
      </c>
      <c r="L5" s="7">
        <f>SUM(D5,F5,H5,J5)</f>
        <v>177</v>
      </c>
    </row>
    <row r="6" spans="1:12">
      <c r="A6" s="5">
        <v>2</v>
      </c>
      <c r="B6" s="60">
        <v>43740</v>
      </c>
      <c r="C6" s="6" t="s">
        <v>31</v>
      </c>
      <c r="D6" s="6" t="s">
        <v>31</v>
      </c>
      <c r="E6" s="6" t="s">
        <v>31</v>
      </c>
      <c r="F6" s="6" t="s">
        <v>31</v>
      </c>
      <c r="G6" s="6" t="s">
        <v>31</v>
      </c>
      <c r="H6" s="6" t="s">
        <v>31</v>
      </c>
      <c r="I6" s="6" t="s">
        <v>31</v>
      </c>
      <c r="J6" s="6" t="s">
        <v>31</v>
      </c>
      <c r="K6" s="7" t="s">
        <v>31</v>
      </c>
      <c r="L6" s="7" t="s">
        <v>31</v>
      </c>
    </row>
    <row r="7" spans="1:12">
      <c r="A7" s="5">
        <v>3</v>
      </c>
      <c r="B7" s="60">
        <v>43741</v>
      </c>
      <c r="C7" s="6">
        <v>33</v>
      </c>
      <c r="D7" s="6">
        <v>115</v>
      </c>
      <c r="E7" s="6">
        <v>32</v>
      </c>
      <c r="F7" s="6">
        <v>122</v>
      </c>
      <c r="G7" s="6">
        <v>9</v>
      </c>
      <c r="H7" s="6">
        <v>51</v>
      </c>
      <c r="I7" s="6">
        <v>5</v>
      </c>
      <c r="J7" s="6">
        <v>6</v>
      </c>
      <c r="K7" s="7">
        <f t="shared" ref="K7:K34" si="0">SUM(C7,E7,G7,I7)</f>
        <v>79</v>
      </c>
      <c r="L7" s="7">
        <f t="shared" ref="L7:L34" si="1">SUM(D7,F7,H7,J7)</f>
        <v>294</v>
      </c>
    </row>
    <row r="8" spans="1:12">
      <c r="A8" s="5">
        <v>4</v>
      </c>
      <c r="B8" s="60">
        <v>43742</v>
      </c>
      <c r="C8" s="103" t="s">
        <v>31</v>
      </c>
      <c r="D8" s="103" t="s">
        <v>31</v>
      </c>
      <c r="E8" s="103" t="s">
        <v>31</v>
      </c>
      <c r="F8" s="103" t="s">
        <v>31</v>
      </c>
      <c r="G8" s="103" t="s">
        <v>31</v>
      </c>
      <c r="H8" s="103" t="s">
        <v>31</v>
      </c>
      <c r="I8" s="103" t="s">
        <v>31</v>
      </c>
      <c r="J8" s="103" t="s">
        <v>31</v>
      </c>
      <c r="K8" s="103" t="s">
        <v>31</v>
      </c>
      <c r="L8" s="103" t="s">
        <v>31</v>
      </c>
    </row>
    <row r="9" spans="1:12">
      <c r="A9" s="5">
        <v>5</v>
      </c>
      <c r="B9" s="60">
        <v>43743</v>
      </c>
      <c r="C9" s="6">
        <v>33</v>
      </c>
      <c r="D9" s="6">
        <v>160</v>
      </c>
      <c r="E9" s="6">
        <v>60</v>
      </c>
      <c r="F9" s="6">
        <v>229</v>
      </c>
      <c r="G9" s="6">
        <v>9</v>
      </c>
      <c r="H9" s="6">
        <v>40</v>
      </c>
      <c r="I9" s="6">
        <v>3</v>
      </c>
      <c r="J9" s="6">
        <v>3</v>
      </c>
      <c r="K9" s="7">
        <f t="shared" si="0"/>
        <v>105</v>
      </c>
      <c r="L9" s="7">
        <f t="shared" si="1"/>
        <v>432</v>
      </c>
    </row>
    <row r="10" spans="1:12">
      <c r="A10" s="5">
        <v>6</v>
      </c>
      <c r="B10" s="60">
        <v>43744</v>
      </c>
      <c r="C10" s="103" t="s">
        <v>31</v>
      </c>
      <c r="D10" s="103" t="s">
        <v>31</v>
      </c>
      <c r="E10" s="103" t="s">
        <v>31</v>
      </c>
      <c r="F10" s="103" t="s">
        <v>31</v>
      </c>
      <c r="G10" s="103" t="s">
        <v>31</v>
      </c>
      <c r="H10" s="103" t="s">
        <v>31</v>
      </c>
      <c r="I10" s="103" t="s">
        <v>31</v>
      </c>
      <c r="J10" s="103" t="s">
        <v>31</v>
      </c>
      <c r="K10" s="103" t="s">
        <v>31</v>
      </c>
      <c r="L10" s="103" t="s">
        <v>31</v>
      </c>
    </row>
    <row r="11" spans="1:12">
      <c r="A11" s="5">
        <v>7</v>
      </c>
      <c r="B11" s="60">
        <v>43745</v>
      </c>
      <c r="C11" s="6">
        <v>34</v>
      </c>
      <c r="D11" s="6">
        <v>125</v>
      </c>
      <c r="E11" s="6">
        <v>32</v>
      </c>
      <c r="F11" s="6">
        <v>174</v>
      </c>
      <c r="G11" s="6">
        <v>10</v>
      </c>
      <c r="H11" s="6">
        <v>55</v>
      </c>
      <c r="I11" s="6">
        <v>3</v>
      </c>
      <c r="J11" s="6">
        <v>4</v>
      </c>
      <c r="K11" s="7">
        <f t="shared" si="0"/>
        <v>79</v>
      </c>
      <c r="L11" s="7">
        <f t="shared" si="1"/>
        <v>358</v>
      </c>
    </row>
    <row r="12" spans="1:12">
      <c r="A12" s="5">
        <v>8</v>
      </c>
      <c r="B12" s="60">
        <v>43746</v>
      </c>
      <c r="C12" s="6">
        <v>15</v>
      </c>
      <c r="D12" s="6">
        <v>63</v>
      </c>
      <c r="E12" s="6">
        <v>21</v>
      </c>
      <c r="F12" s="6">
        <v>129</v>
      </c>
      <c r="G12" s="6">
        <v>4</v>
      </c>
      <c r="H12" s="6">
        <v>29</v>
      </c>
      <c r="I12" s="6">
        <v>5</v>
      </c>
      <c r="J12" s="6">
        <v>5</v>
      </c>
      <c r="K12" s="7">
        <f t="shared" si="0"/>
        <v>45</v>
      </c>
      <c r="L12" s="7">
        <f t="shared" si="1"/>
        <v>226</v>
      </c>
    </row>
    <row r="13" spans="1:12">
      <c r="A13" s="5">
        <v>9</v>
      </c>
      <c r="B13" s="60">
        <v>43747</v>
      </c>
      <c r="C13" s="6">
        <v>17</v>
      </c>
      <c r="D13" s="6">
        <v>134</v>
      </c>
      <c r="E13" s="6">
        <v>31</v>
      </c>
      <c r="F13" s="6">
        <v>174</v>
      </c>
      <c r="G13" s="6">
        <v>3</v>
      </c>
      <c r="H13" s="6">
        <v>9</v>
      </c>
      <c r="I13" s="6">
        <v>1</v>
      </c>
      <c r="J13" s="6">
        <v>2</v>
      </c>
      <c r="K13" s="7">
        <f t="shared" si="0"/>
        <v>52</v>
      </c>
      <c r="L13" s="7">
        <f t="shared" si="1"/>
        <v>319</v>
      </c>
    </row>
    <row r="14" spans="1:12">
      <c r="A14" s="5">
        <v>10</v>
      </c>
      <c r="B14" s="60">
        <v>43748</v>
      </c>
      <c r="C14" s="103" t="s">
        <v>31</v>
      </c>
      <c r="D14" s="103" t="s">
        <v>31</v>
      </c>
      <c r="E14" s="103" t="s">
        <v>31</v>
      </c>
      <c r="F14" s="103" t="s">
        <v>31</v>
      </c>
      <c r="G14" s="103" t="s">
        <v>31</v>
      </c>
      <c r="H14" s="103" t="s">
        <v>31</v>
      </c>
      <c r="I14" s="103" t="s">
        <v>31</v>
      </c>
      <c r="J14" s="103" t="s">
        <v>31</v>
      </c>
      <c r="K14" s="103" t="s">
        <v>31</v>
      </c>
      <c r="L14" s="103" t="s">
        <v>31</v>
      </c>
    </row>
    <row r="15" spans="1:12">
      <c r="A15" s="5">
        <v>11</v>
      </c>
      <c r="B15" s="60">
        <v>43749</v>
      </c>
      <c r="C15" s="6">
        <v>29</v>
      </c>
      <c r="D15" s="6">
        <v>119</v>
      </c>
      <c r="E15" s="6">
        <v>37</v>
      </c>
      <c r="F15" s="6">
        <v>133</v>
      </c>
      <c r="G15" s="6">
        <v>7</v>
      </c>
      <c r="H15" s="6">
        <v>36</v>
      </c>
      <c r="I15" s="6">
        <v>6</v>
      </c>
      <c r="J15" s="6">
        <v>7</v>
      </c>
      <c r="K15" s="7">
        <f t="shared" si="0"/>
        <v>79</v>
      </c>
      <c r="L15" s="7">
        <f t="shared" si="1"/>
        <v>295</v>
      </c>
    </row>
    <row r="16" spans="1:12">
      <c r="A16" s="5">
        <v>12</v>
      </c>
      <c r="B16" s="60">
        <v>43750</v>
      </c>
      <c r="C16" s="6">
        <v>24</v>
      </c>
      <c r="D16" s="6">
        <v>70</v>
      </c>
      <c r="E16" s="6">
        <v>16</v>
      </c>
      <c r="F16" s="6">
        <v>66</v>
      </c>
      <c r="G16" s="6">
        <v>6</v>
      </c>
      <c r="H16" s="6">
        <v>21</v>
      </c>
      <c r="I16" s="6">
        <v>0</v>
      </c>
      <c r="J16" s="6">
        <v>0</v>
      </c>
      <c r="K16" s="7">
        <f t="shared" si="0"/>
        <v>46</v>
      </c>
      <c r="L16" s="7">
        <f t="shared" si="1"/>
        <v>157</v>
      </c>
    </row>
    <row r="17" spans="1:12">
      <c r="A17" s="5">
        <v>13</v>
      </c>
      <c r="B17" s="60">
        <v>43751</v>
      </c>
      <c r="C17" s="6">
        <v>12</v>
      </c>
      <c r="D17" s="6">
        <v>57</v>
      </c>
      <c r="E17" s="6">
        <v>15</v>
      </c>
      <c r="F17" s="6">
        <v>63</v>
      </c>
      <c r="G17" s="6">
        <v>5</v>
      </c>
      <c r="H17" s="6">
        <v>24</v>
      </c>
      <c r="I17" s="6">
        <v>0</v>
      </c>
      <c r="J17" s="6">
        <v>0</v>
      </c>
      <c r="K17" s="7">
        <f t="shared" si="0"/>
        <v>32</v>
      </c>
      <c r="L17" s="7">
        <f t="shared" si="1"/>
        <v>144</v>
      </c>
    </row>
    <row r="18" spans="1:12">
      <c r="A18" s="5">
        <v>14</v>
      </c>
      <c r="B18" s="60">
        <v>43752</v>
      </c>
      <c r="C18" s="103" t="s">
        <v>31</v>
      </c>
      <c r="D18" s="103" t="s">
        <v>31</v>
      </c>
      <c r="E18" s="103" t="s">
        <v>31</v>
      </c>
      <c r="F18" s="103" t="s">
        <v>31</v>
      </c>
      <c r="G18" s="103" t="s">
        <v>31</v>
      </c>
      <c r="H18" s="103" t="s">
        <v>31</v>
      </c>
      <c r="I18" s="103" t="s">
        <v>31</v>
      </c>
      <c r="J18" s="103" t="s">
        <v>31</v>
      </c>
      <c r="K18" s="103" t="s">
        <v>31</v>
      </c>
      <c r="L18" s="103" t="s">
        <v>31</v>
      </c>
    </row>
    <row r="19" spans="1:12">
      <c r="A19" s="5">
        <v>15</v>
      </c>
      <c r="B19" s="60">
        <v>43753</v>
      </c>
      <c r="C19" s="6">
        <v>27</v>
      </c>
      <c r="D19" s="6">
        <v>110</v>
      </c>
      <c r="E19" s="6">
        <v>26</v>
      </c>
      <c r="F19" s="6">
        <v>120</v>
      </c>
      <c r="G19" s="6">
        <v>9</v>
      </c>
      <c r="H19" s="6">
        <v>39</v>
      </c>
      <c r="I19" s="6">
        <v>2</v>
      </c>
      <c r="J19" s="6">
        <v>2</v>
      </c>
      <c r="K19" s="7">
        <f t="shared" si="0"/>
        <v>64</v>
      </c>
      <c r="L19" s="7">
        <f t="shared" si="1"/>
        <v>271</v>
      </c>
    </row>
    <row r="20" spans="1:12">
      <c r="A20" s="5">
        <v>16</v>
      </c>
      <c r="B20" s="60">
        <v>43754</v>
      </c>
      <c r="C20" s="6">
        <v>12</v>
      </c>
      <c r="D20" s="6">
        <v>104</v>
      </c>
      <c r="E20" s="6">
        <v>18</v>
      </c>
      <c r="F20" s="6">
        <v>78</v>
      </c>
      <c r="G20" s="6">
        <v>8</v>
      </c>
      <c r="H20" s="6">
        <v>40</v>
      </c>
      <c r="I20" s="6">
        <v>6</v>
      </c>
      <c r="J20" s="6">
        <v>6</v>
      </c>
      <c r="K20" s="7">
        <f t="shared" si="0"/>
        <v>44</v>
      </c>
      <c r="L20" s="7">
        <f t="shared" si="1"/>
        <v>228</v>
      </c>
    </row>
    <row r="21" spans="1:12">
      <c r="A21" s="5">
        <v>17</v>
      </c>
      <c r="B21" s="60">
        <v>43755</v>
      </c>
      <c r="C21" s="103" t="s">
        <v>31</v>
      </c>
      <c r="D21" s="103" t="s">
        <v>31</v>
      </c>
      <c r="E21" s="103" t="s">
        <v>31</v>
      </c>
      <c r="F21" s="103" t="s">
        <v>31</v>
      </c>
      <c r="G21" s="103" t="s">
        <v>31</v>
      </c>
      <c r="H21" s="103" t="s">
        <v>31</v>
      </c>
      <c r="I21" s="103" t="s">
        <v>31</v>
      </c>
      <c r="J21" s="103" t="s">
        <v>31</v>
      </c>
      <c r="K21" s="103" t="s">
        <v>31</v>
      </c>
      <c r="L21" s="103" t="s">
        <v>31</v>
      </c>
    </row>
    <row r="22" spans="1:12">
      <c r="A22" s="5">
        <v>18</v>
      </c>
      <c r="B22" s="60">
        <v>43756</v>
      </c>
      <c r="C22" s="6">
        <v>28</v>
      </c>
      <c r="D22" s="6">
        <v>120</v>
      </c>
      <c r="E22" s="6">
        <v>33</v>
      </c>
      <c r="F22" s="6">
        <v>130</v>
      </c>
      <c r="G22" s="6">
        <v>1</v>
      </c>
      <c r="H22" s="6">
        <v>5</v>
      </c>
      <c r="I22" s="6">
        <v>3</v>
      </c>
      <c r="J22" s="6">
        <v>5</v>
      </c>
      <c r="K22" s="7">
        <f t="shared" si="0"/>
        <v>65</v>
      </c>
      <c r="L22" s="7">
        <f t="shared" si="1"/>
        <v>260</v>
      </c>
    </row>
    <row r="23" spans="1:12">
      <c r="A23" s="5">
        <v>19</v>
      </c>
      <c r="B23" s="60">
        <v>43757</v>
      </c>
      <c r="C23" s="103" t="s">
        <v>31</v>
      </c>
      <c r="D23" s="103" t="s">
        <v>31</v>
      </c>
      <c r="E23" s="103" t="s">
        <v>31</v>
      </c>
      <c r="F23" s="103" t="s">
        <v>31</v>
      </c>
      <c r="G23" s="103" t="s">
        <v>31</v>
      </c>
      <c r="H23" s="103" t="s">
        <v>31</v>
      </c>
      <c r="I23" s="103" t="s">
        <v>31</v>
      </c>
      <c r="J23" s="103" t="s">
        <v>31</v>
      </c>
      <c r="K23" s="103" t="s">
        <v>31</v>
      </c>
      <c r="L23" s="103" t="s">
        <v>31</v>
      </c>
    </row>
    <row r="24" spans="1:12">
      <c r="A24" s="5">
        <v>20</v>
      </c>
      <c r="B24" s="60">
        <v>43758</v>
      </c>
      <c r="C24" s="6">
        <v>16</v>
      </c>
      <c r="D24" s="6">
        <v>59</v>
      </c>
      <c r="E24" s="6">
        <v>19</v>
      </c>
      <c r="F24" s="6">
        <v>81</v>
      </c>
      <c r="G24" s="6">
        <v>5</v>
      </c>
      <c r="H24" s="6">
        <v>25</v>
      </c>
      <c r="I24" s="6">
        <v>5</v>
      </c>
      <c r="J24" s="6">
        <v>5</v>
      </c>
      <c r="K24" s="7">
        <f t="shared" si="0"/>
        <v>45</v>
      </c>
      <c r="L24" s="7">
        <f t="shared" si="1"/>
        <v>170</v>
      </c>
    </row>
    <row r="25" spans="1:12">
      <c r="A25" s="5">
        <v>21</v>
      </c>
      <c r="B25" s="60">
        <v>43759</v>
      </c>
      <c r="C25" s="6">
        <v>28</v>
      </c>
      <c r="D25" s="6">
        <v>170</v>
      </c>
      <c r="E25" s="6">
        <v>26</v>
      </c>
      <c r="F25" s="6">
        <v>94</v>
      </c>
      <c r="G25" s="6">
        <v>11</v>
      </c>
      <c r="H25" s="6">
        <v>33</v>
      </c>
      <c r="I25" s="6">
        <v>4</v>
      </c>
      <c r="J25" s="6">
        <v>5</v>
      </c>
      <c r="K25" s="7">
        <f t="shared" si="0"/>
        <v>69</v>
      </c>
      <c r="L25" s="7">
        <f t="shared" si="1"/>
        <v>302</v>
      </c>
    </row>
    <row r="26" spans="1:12">
      <c r="A26" s="5">
        <v>22</v>
      </c>
      <c r="B26" s="60">
        <v>43760</v>
      </c>
      <c r="C26" s="6">
        <v>20</v>
      </c>
      <c r="D26" s="6">
        <v>90</v>
      </c>
      <c r="E26" s="6">
        <v>22</v>
      </c>
      <c r="F26" s="6">
        <v>90</v>
      </c>
      <c r="G26" s="6">
        <v>1</v>
      </c>
      <c r="H26" s="6">
        <v>6</v>
      </c>
      <c r="I26" s="6">
        <v>4</v>
      </c>
      <c r="J26" s="6">
        <v>5</v>
      </c>
      <c r="K26" s="7">
        <f t="shared" si="0"/>
        <v>47</v>
      </c>
      <c r="L26" s="7">
        <f t="shared" si="1"/>
        <v>191</v>
      </c>
    </row>
    <row r="27" spans="1:12">
      <c r="A27" s="5">
        <v>23</v>
      </c>
      <c r="B27" s="60">
        <v>43761</v>
      </c>
      <c r="C27" s="6">
        <v>8</v>
      </c>
      <c r="D27" s="6">
        <v>42</v>
      </c>
      <c r="E27" s="6">
        <v>20</v>
      </c>
      <c r="F27" s="6">
        <v>56</v>
      </c>
      <c r="G27" s="6">
        <v>4</v>
      </c>
      <c r="H27" s="6">
        <v>10</v>
      </c>
      <c r="I27" s="6">
        <v>0</v>
      </c>
      <c r="J27" s="6">
        <v>0</v>
      </c>
      <c r="K27" s="7">
        <f t="shared" si="0"/>
        <v>32</v>
      </c>
      <c r="L27" s="7">
        <f t="shared" si="1"/>
        <v>108</v>
      </c>
    </row>
    <row r="28" spans="1:12">
      <c r="A28" s="5">
        <v>24</v>
      </c>
      <c r="B28" s="60">
        <v>43762</v>
      </c>
      <c r="C28" s="103" t="s">
        <v>31</v>
      </c>
      <c r="D28" s="103" t="s">
        <v>31</v>
      </c>
      <c r="E28" s="103" t="s">
        <v>31</v>
      </c>
      <c r="F28" s="103" t="s">
        <v>31</v>
      </c>
      <c r="G28" s="103" t="s">
        <v>31</v>
      </c>
      <c r="H28" s="103" t="s">
        <v>31</v>
      </c>
      <c r="I28" s="103" t="s">
        <v>31</v>
      </c>
      <c r="J28" s="103" t="s">
        <v>31</v>
      </c>
      <c r="K28" s="103" t="s">
        <v>31</v>
      </c>
      <c r="L28" s="103" t="s">
        <v>31</v>
      </c>
    </row>
    <row r="29" spans="1:12">
      <c r="A29" s="5">
        <v>25</v>
      </c>
      <c r="B29" s="60">
        <v>43763</v>
      </c>
      <c r="C29" s="6">
        <v>34</v>
      </c>
      <c r="D29" s="6">
        <v>138</v>
      </c>
      <c r="E29" s="6">
        <v>64</v>
      </c>
      <c r="F29" s="6">
        <v>109</v>
      </c>
      <c r="G29" s="6">
        <v>23</v>
      </c>
      <c r="H29" s="6">
        <v>58</v>
      </c>
      <c r="I29" s="6">
        <v>3</v>
      </c>
      <c r="J29" s="6">
        <v>3</v>
      </c>
      <c r="K29" s="7">
        <f t="shared" si="0"/>
        <v>124</v>
      </c>
      <c r="L29" s="7">
        <f t="shared" si="1"/>
        <v>308</v>
      </c>
    </row>
    <row r="30" spans="1:12">
      <c r="A30" s="5">
        <v>26</v>
      </c>
      <c r="B30" s="60">
        <v>43764</v>
      </c>
      <c r="C30" s="6">
        <v>17</v>
      </c>
      <c r="D30" s="6">
        <v>58</v>
      </c>
      <c r="E30" s="6">
        <v>14</v>
      </c>
      <c r="F30" s="6">
        <v>44</v>
      </c>
      <c r="G30" s="6">
        <v>3</v>
      </c>
      <c r="H30" s="6">
        <v>13</v>
      </c>
      <c r="I30" s="6">
        <v>3</v>
      </c>
      <c r="J30" s="6">
        <v>3</v>
      </c>
      <c r="K30" s="7">
        <f t="shared" si="0"/>
        <v>37</v>
      </c>
      <c r="L30" s="7">
        <f t="shared" si="1"/>
        <v>118</v>
      </c>
    </row>
    <row r="31" spans="1:12">
      <c r="A31" s="5">
        <v>27</v>
      </c>
      <c r="B31" s="60">
        <v>43765</v>
      </c>
      <c r="C31" s="6">
        <v>12</v>
      </c>
      <c r="D31" s="6">
        <v>52</v>
      </c>
      <c r="E31" s="6">
        <v>10</v>
      </c>
      <c r="F31" s="6">
        <v>44</v>
      </c>
      <c r="G31" s="6">
        <v>4</v>
      </c>
      <c r="H31" s="6">
        <v>13</v>
      </c>
      <c r="I31" s="6">
        <v>1</v>
      </c>
      <c r="J31" s="6">
        <v>1</v>
      </c>
      <c r="K31" s="7">
        <f t="shared" si="0"/>
        <v>27</v>
      </c>
      <c r="L31" s="7">
        <f t="shared" si="1"/>
        <v>110</v>
      </c>
    </row>
    <row r="32" spans="1:12">
      <c r="A32" s="5">
        <v>28</v>
      </c>
      <c r="B32" s="60">
        <v>43766</v>
      </c>
      <c r="C32" s="6">
        <v>9</v>
      </c>
      <c r="D32" s="6">
        <v>35</v>
      </c>
      <c r="E32" s="6">
        <v>6</v>
      </c>
      <c r="F32" s="6">
        <v>20</v>
      </c>
      <c r="G32" s="6">
        <v>1</v>
      </c>
      <c r="H32" s="6">
        <v>2</v>
      </c>
      <c r="I32" s="6">
        <v>1</v>
      </c>
      <c r="J32" s="6">
        <v>1</v>
      </c>
      <c r="K32" s="7">
        <f t="shared" si="0"/>
        <v>17</v>
      </c>
      <c r="L32" s="7">
        <f t="shared" si="1"/>
        <v>58</v>
      </c>
    </row>
    <row r="33" spans="1:13">
      <c r="A33" s="5">
        <v>29</v>
      </c>
      <c r="B33" s="60">
        <v>43767</v>
      </c>
      <c r="C33" s="6">
        <v>16</v>
      </c>
      <c r="D33" s="6">
        <v>71</v>
      </c>
      <c r="E33" s="6">
        <v>8</v>
      </c>
      <c r="F33" s="6">
        <v>50</v>
      </c>
      <c r="G33" s="6">
        <v>6</v>
      </c>
      <c r="H33" s="6">
        <v>33</v>
      </c>
      <c r="I33" s="6">
        <v>3</v>
      </c>
      <c r="J33" s="6">
        <v>2</v>
      </c>
      <c r="K33" s="7">
        <f t="shared" si="0"/>
        <v>33</v>
      </c>
      <c r="L33" s="7">
        <f t="shared" si="1"/>
        <v>156</v>
      </c>
    </row>
    <row r="34" spans="1:13">
      <c r="A34" s="5">
        <v>30</v>
      </c>
      <c r="B34" s="60">
        <v>43768</v>
      </c>
      <c r="C34" s="6">
        <v>16</v>
      </c>
      <c r="D34" s="6">
        <v>68</v>
      </c>
      <c r="E34" s="6">
        <v>20</v>
      </c>
      <c r="F34" s="6">
        <v>53</v>
      </c>
      <c r="G34" s="6">
        <v>1</v>
      </c>
      <c r="H34" s="6">
        <v>3</v>
      </c>
      <c r="I34" s="6">
        <v>1</v>
      </c>
      <c r="J34" s="6">
        <v>1</v>
      </c>
      <c r="K34" s="7">
        <f t="shared" si="0"/>
        <v>38</v>
      </c>
      <c r="L34" s="7">
        <f t="shared" si="1"/>
        <v>125</v>
      </c>
    </row>
    <row r="35" spans="1:13">
      <c r="A35" s="5">
        <v>31</v>
      </c>
      <c r="B35" s="60">
        <v>43769</v>
      </c>
      <c r="C35" s="103" t="s">
        <v>31</v>
      </c>
      <c r="D35" s="103" t="s">
        <v>31</v>
      </c>
      <c r="E35" s="103" t="s">
        <v>31</v>
      </c>
      <c r="F35" s="103" t="s">
        <v>31</v>
      </c>
      <c r="G35" s="103" t="s">
        <v>31</v>
      </c>
      <c r="H35" s="103" t="s">
        <v>31</v>
      </c>
      <c r="I35" s="103" t="s">
        <v>31</v>
      </c>
      <c r="J35" s="103" t="s">
        <v>31</v>
      </c>
      <c r="K35" s="103" t="s">
        <v>31</v>
      </c>
      <c r="L35" s="103" t="s">
        <v>31</v>
      </c>
    </row>
    <row r="36" spans="1:13" s="40" customFormat="1" ht="29.25" customHeight="1">
      <c r="A36" s="244" t="s">
        <v>6</v>
      </c>
      <c r="B36" s="245"/>
      <c r="C36" s="42">
        <f t="shared" ref="C36:J36" si="2">SUM(C5:C35)</f>
        <v>452</v>
      </c>
      <c r="D36" s="42">
        <f t="shared" si="2"/>
        <v>2024</v>
      </c>
      <c r="E36" s="42">
        <f t="shared" si="2"/>
        <v>550</v>
      </c>
      <c r="F36" s="42">
        <f t="shared" si="2"/>
        <v>2136</v>
      </c>
      <c r="G36" s="42">
        <f t="shared" si="2"/>
        <v>134</v>
      </c>
      <c r="H36" s="42">
        <f t="shared" si="2"/>
        <v>572</v>
      </c>
      <c r="I36" s="42">
        <f t="shared" si="2"/>
        <v>64</v>
      </c>
      <c r="J36" s="42">
        <f t="shared" si="2"/>
        <v>75</v>
      </c>
      <c r="K36" s="42">
        <v>1200</v>
      </c>
      <c r="L36" s="42">
        <f>SUM(L5:L35)</f>
        <v>4807</v>
      </c>
      <c r="M36" s="50"/>
    </row>
    <row r="38" spans="1:13">
      <c r="A38" s="255" t="s">
        <v>9</v>
      </c>
      <c r="B38" s="255"/>
      <c r="C38" s="41">
        <f>C36/31</f>
        <v>14.580645161290322</v>
      </c>
      <c r="D38" s="49">
        <f t="shared" ref="D38:L38" si="3">D36/31</f>
        <v>65.290322580645167</v>
      </c>
      <c r="E38" s="41">
        <f t="shared" si="3"/>
        <v>17.741935483870968</v>
      </c>
      <c r="F38" s="44">
        <f t="shared" si="3"/>
        <v>68.903225806451616</v>
      </c>
      <c r="G38" s="41">
        <f t="shared" si="3"/>
        <v>4.32258064516129</v>
      </c>
      <c r="H38" s="8">
        <f t="shared" si="3"/>
        <v>18.451612903225808</v>
      </c>
      <c r="I38" s="41">
        <f t="shared" si="3"/>
        <v>2.064516129032258</v>
      </c>
      <c r="J38" s="46">
        <f t="shared" si="3"/>
        <v>2.4193548387096775</v>
      </c>
      <c r="K38" s="41">
        <f t="shared" si="3"/>
        <v>38.70967741935484</v>
      </c>
      <c r="L38" s="45">
        <f t="shared" si="3"/>
        <v>155.06451612903226</v>
      </c>
    </row>
  </sheetData>
  <mergeCells count="10">
    <mergeCell ref="A38:B38"/>
    <mergeCell ref="A36:B36"/>
    <mergeCell ref="A2:L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72</vt:i4>
      </vt:variant>
    </vt:vector>
  </HeadingPairs>
  <TitlesOfParts>
    <vt:vector size="72" baseType="lpstr">
      <vt:lpstr>FEB - 19</vt:lpstr>
      <vt:lpstr>MAR - 19</vt:lpstr>
      <vt:lpstr>APR - 19</vt:lpstr>
      <vt:lpstr>MAY - 19</vt:lpstr>
      <vt:lpstr>JUN - 19</vt:lpstr>
      <vt:lpstr>JUL - 19</vt:lpstr>
      <vt:lpstr>AUG - 19</vt:lpstr>
      <vt:lpstr>SEP - 19</vt:lpstr>
      <vt:lpstr>OCT - 19</vt:lpstr>
      <vt:lpstr>NOV - 19</vt:lpstr>
      <vt:lpstr>DEC - 19</vt:lpstr>
      <vt:lpstr>JAN-20</vt:lpstr>
      <vt:lpstr>FEB-20</vt:lpstr>
      <vt:lpstr>MARCH-20</vt:lpstr>
      <vt:lpstr>APRIL-20</vt:lpstr>
      <vt:lpstr>MAY-20</vt:lpstr>
      <vt:lpstr>JUNE-20</vt:lpstr>
      <vt:lpstr>JULY-20</vt:lpstr>
      <vt:lpstr>AUG-20</vt:lpstr>
      <vt:lpstr>SEP-20</vt:lpstr>
      <vt:lpstr>OCT-20</vt:lpstr>
      <vt:lpstr>NOV-20</vt:lpstr>
      <vt:lpstr>DEC-20</vt:lpstr>
      <vt:lpstr>Jan 2021</vt:lpstr>
      <vt:lpstr>Feb 2021</vt:lpstr>
      <vt:lpstr>Mar 2021</vt:lpstr>
      <vt:lpstr>Apr 2021</vt:lpstr>
      <vt:lpstr>May 2021</vt:lpstr>
      <vt:lpstr>Jun 2021</vt:lpstr>
      <vt:lpstr>July 2021</vt:lpstr>
      <vt:lpstr>Aug 2021</vt:lpstr>
      <vt:lpstr>Sep 2021</vt:lpstr>
      <vt:lpstr>Oct 2021</vt:lpstr>
      <vt:lpstr>Nov 2021</vt:lpstr>
      <vt:lpstr>Dec 2021</vt:lpstr>
      <vt:lpstr>Jan 2022</vt:lpstr>
      <vt:lpstr>Feb 2022</vt:lpstr>
      <vt:lpstr>Mar 2022</vt:lpstr>
      <vt:lpstr>Apr 2022</vt:lpstr>
      <vt:lpstr>May 2022</vt:lpstr>
      <vt:lpstr>Jun 2022</vt:lpstr>
      <vt:lpstr>July 2022</vt:lpstr>
      <vt:lpstr>Aug 2022</vt:lpstr>
      <vt:lpstr>Sep 2022</vt:lpstr>
      <vt:lpstr>Oct 2022</vt:lpstr>
      <vt:lpstr>Nov 2022</vt:lpstr>
      <vt:lpstr>Dec 2022</vt:lpstr>
      <vt:lpstr>Jan 2023</vt:lpstr>
      <vt:lpstr>Feb 2023</vt:lpstr>
      <vt:lpstr>March 2023</vt:lpstr>
      <vt:lpstr>April 2023</vt:lpstr>
      <vt:lpstr>May 2023</vt:lpstr>
      <vt:lpstr>June 2023</vt:lpstr>
      <vt:lpstr>July 2023</vt:lpstr>
      <vt:lpstr>AUGUST 2023</vt:lpstr>
      <vt:lpstr>SEPTEMBER 2023</vt:lpstr>
      <vt:lpstr>OCTOBER 2023</vt:lpstr>
      <vt:lpstr>NOVEMBER 2023 </vt:lpstr>
      <vt:lpstr>DECEMBER 2023</vt:lpstr>
      <vt:lpstr>JANURAY 2024</vt:lpstr>
      <vt:lpstr>FEBRUARY 2024</vt:lpstr>
      <vt:lpstr>MARCH 2024</vt:lpstr>
      <vt:lpstr>APRIL 2024</vt:lpstr>
      <vt:lpstr>MAY 2024</vt:lpstr>
      <vt:lpstr>JUNE 24</vt:lpstr>
      <vt:lpstr>JULY24</vt:lpstr>
      <vt:lpstr>AUGUST 24</vt:lpstr>
      <vt:lpstr>SEPTEMBER24</vt:lpstr>
      <vt:lpstr>OCTOBER 24</vt:lpstr>
      <vt:lpstr>NOVEMBER 24</vt:lpstr>
      <vt:lpstr>DECEMBER 24</vt:lpstr>
      <vt:lpstr>JANUARY 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2024-02-24T06:23:52Z</cp:lastPrinted>
  <dcterms:created xsi:type="dcterms:W3CDTF">2020-03-13T03:27:48Z</dcterms:created>
  <dcterms:modified xsi:type="dcterms:W3CDTF">2025-02-15T05:41:07Z</dcterms:modified>
</cp:coreProperties>
</file>